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tatia-1\d\backupDocumente\Enorom\Pixuri\CHESTII UZUALE 2014\"/>
    </mc:Choice>
  </mc:AlternateContent>
  <bookViews>
    <workbookView xWindow="0" yWindow="0" windowWidth="18645" windowHeight="6690"/>
  </bookViews>
  <sheets>
    <sheet name="Stoc intern" sheetId="1" r:id="rId1"/>
  </sheets>
  <definedNames>
    <definedName name="OLE_LINK1" localSheetId="0">'Stoc intern'!#REF!</definedName>
  </definedNames>
  <calcPr calcId="152511" iterateDelta="1.0000000000000002E-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83" i="1" l="1"/>
  <c r="G183" i="1"/>
  <c r="I182" i="1"/>
  <c r="G182" i="1"/>
  <c r="I181" i="1"/>
  <c r="I184" i="1" s="1"/>
  <c r="G181" i="1"/>
  <c r="N165" i="1"/>
  <c r="N161" i="1"/>
  <c r="N159" i="1"/>
  <c r="O151" i="1"/>
  <c r="Q150" i="1"/>
  <c r="O148" i="1"/>
  <c r="O147" i="1"/>
  <c r="Q146" i="1"/>
  <c r="O145" i="1"/>
  <c r="O143" i="1"/>
  <c r="Q142" i="1"/>
  <c r="O139" i="1"/>
  <c r="O135" i="1"/>
  <c r="O131" i="1"/>
  <c r="O127" i="1"/>
  <c r="O123" i="1"/>
  <c r="O121" i="1"/>
  <c r="O119" i="1"/>
  <c r="O117" i="1"/>
  <c r="O114" i="1"/>
  <c r="O110" i="1"/>
  <c r="O106" i="1"/>
  <c r="O104" i="1"/>
  <c r="O100" i="1"/>
  <c r="O96" i="1"/>
  <c r="O92" i="1"/>
  <c r="O88" i="1"/>
  <c r="O84" i="1"/>
  <c r="O80" i="1"/>
  <c r="Q79" i="1"/>
  <c r="O78" i="1"/>
  <c r="O70" i="1"/>
  <c r="P68" i="1"/>
  <c r="O68" i="1"/>
  <c r="P66" i="1"/>
  <c r="O66" i="1"/>
  <c r="O60" i="1"/>
  <c r="O58" i="1"/>
  <c r="O56" i="1"/>
  <c r="O54" i="1"/>
  <c r="O50" i="1"/>
  <c r="O46" i="1"/>
  <c r="O44" i="1"/>
  <c r="O42" i="1"/>
  <c r="O40" i="1"/>
  <c r="O38" i="1"/>
  <c r="O36" i="1"/>
  <c r="O34" i="1"/>
  <c r="O32" i="1"/>
  <c r="O30" i="1"/>
  <c r="O28" i="1"/>
  <c r="O26" i="1"/>
  <c r="O24" i="1"/>
  <c r="O22" i="1"/>
  <c r="O20" i="1"/>
  <c r="O18" i="1"/>
  <c r="O16" i="1"/>
  <c r="O14" i="1"/>
  <c r="Q13" i="1"/>
  <c r="O12" i="1"/>
</calcChain>
</file>

<file path=xl/sharedStrings.xml><?xml version="1.0" encoding="utf-8"?>
<sst xmlns="http://schemas.openxmlformats.org/spreadsheetml/2006/main" count="320" uniqueCount="176">
  <si>
    <t>ENOROM SRL</t>
  </si>
  <si>
    <t>Timişoara, Spl. Peneş Curcanul, Nr. 5, Tel 0256/209405, Fax: 0256/207046, Mobil: 0744/394284, e-mail: office@enorom.ro</t>
  </si>
  <si>
    <t>Vanzarea se face en-gros la unitatea de ambalaj specificata in coloana a doua a tabelului</t>
  </si>
  <si>
    <t>STOC PIXURI STILUS, LECCE PEN, DEMA</t>
  </si>
  <si>
    <t>Curs BNR 1 € =</t>
  </si>
  <si>
    <t xml:space="preserve"> </t>
  </si>
  <si>
    <t>RO-roşu,VE-verde, NE-negru, BL-albastru, AR-portocaliu, GI-galben, NT-transp.clar,   TU-turcoaz, GR-gri, BR-bronz, RS-roz, OR-auriu, RA-cupru, AL-aluminiu, TI-titaniu, GF-grafit, CO-cobalt</t>
  </si>
  <si>
    <t>PIXURI PLASTIC</t>
  </si>
  <si>
    <t>NR CRT</t>
  </si>
  <si>
    <t>BUC /CUT</t>
  </si>
  <si>
    <t>COD / DENUMIRE</t>
  </si>
  <si>
    <t>GAMA COLORISTICĂ</t>
  </si>
  <si>
    <r>
      <t xml:space="preserve">PREŢ </t>
    </r>
    <r>
      <rPr>
        <sz val="11"/>
        <rFont val="Calibri"/>
        <family val="2"/>
      </rPr>
      <t>€</t>
    </r>
    <r>
      <rPr>
        <sz val="7"/>
        <rFont val="Calibri"/>
        <family val="2"/>
        <charset val="238"/>
      </rPr>
      <t xml:space="preserve"> FĂRĂ TVA</t>
    </r>
  </si>
  <si>
    <t>OFERTĂ!!!</t>
  </si>
  <si>
    <t>CANTITATE</t>
  </si>
  <si>
    <t>DESCRIERE</t>
  </si>
  <si>
    <t>RO /BR</t>
  </si>
  <si>
    <t>BL</t>
  </si>
  <si>
    <t>GI</t>
  </si>
  <si>
    <t>VE</t>
  </si>
  <si>
    <t>AR/ RZ</t>
  </si>
  <si>
    <t>GR</t>
  </si>
  <si>
    <t>BI/AU</t>
  </si>
  <si>
    <t>TI</t>
  </si>
  <si>
    <t>NE</t>
  </si>
  <si>
    <t>AL /SAT</t>
  </si>
  <si>
    <r>
      <t xml:space="preserve">PREŢ </t>
    </r>
    <r>
      <rPr>
        <sz val="11"/>
        <color indexed="8"/>
        <rFont val="Calibri"/>
        <family val="2"/>
      </rPr>
      <t xml:space="preserve">LEI </t>
    </r>
    <r>
      <rPr>
        <sz val="7"/>
        <color indexed="8"/>
        <rFont val="Calibri"/>
        <family val="2"/>
        <charset val="238"/>
      </rPr>
      <t>FĂRĂ TVA</t>
    </r>
  </si>
  <si>
    <t>STILUS</t>
  </si>
  <si>
    <t>220 CB Tilt</t>
  </si>
  <si>
    <t>Pix plastic, ABS, corp opac colorat, accesorii opace albe,  ambalare 100 buc / cutie.Mina de culoare albastra.</t>
  </si>
  <si>
    <t>Cantitate</t>
  </si>
  <si>
    <t>240 BC Helix</t>
  </si>
  <si>
    <t>Pix plastic, corp alb opac, accesorii opace colorate,  ambalare 100 buc / cutie</t>
  </si>
  <si>
    <t>250 BC Smart</t>
  </si>
  <si>
    <t>Pix plastic, corp opac alb, accesorii opace color, ambalare 100 buc / cutie.Mina de culoare albastra.</t>
  </si>
  <si>
    <t>250 CB Smart</t>
  </si>
  <si>
    <t>Pix plastic,ABS, corp opac colorat, accesorii opace albe, ambalare 100 buc / cutie.Mina de culoare albastra.</t>
  </si>
  <si>
    <t>250 CC Smart</t>
  </si>
  <si>
    <t>Pix plastic,ABS, opac, monocolor, ,  ambalare 100 buc / cutie.Mina de culoare albastra.</t>
  </si>
  <si>
    <t>290 CC Dixi</t>
  </si>
  <si>
    <t>Pix plastic, corp opac alb, accesorii opace color,  ambalare 100 buc / cutie.Mina de culoare albastra.</t>
  </si>
  <si>
    <t>290 TV Dixi</t>
  </si>
  <si>
    <t>Pix plastic, opac, monocolor,  ambalare 100 buc / cutie.Mina de culoare albastra.</t>
  </si>
  <si>
    <t>330 BC Quad</t>
  </si>
  <si>
    <t>330 CC Quad</t>
  </si>
  <si>
    <t>.</t>
  </si>
  <si>
    <t>LECCE PEN</t>
  </si>
  <si>
    <t>123.. Mir</t>
  </si>
  <si>
    <t xml:space="preserve">  Pix plastic opac, ambalare 50 buc / cutie.Mina de culoare albastra.</t>
  </si>
  <si>
    <t>176 Twisty</t>
  </si>
  <si>
    <t xml:space="preserve">  Pix plastic, opac, monocolor,  ambalare 50 buc / cutie.Mina de culoare albastra.</t>
  </si>
  <si>
    <t>176 Twisty Safe Touch  mov/verde/roz</t>
  </si>
  <si>
    <t xml:space="preserve">  Pix plastic, culori pastel, material antibacterian,  ambalare 50 buc / cutie.Mina de culoare albastra.</t>
  </si>
  <si>
    <t>181 Duo/TWIN</t>
  </si>
  <si>
    <t xml:space="preserve"> 0.43 lei</t>
  </si>
  <si>
    <t xml:space="preserve"> Pix plastic, opac, monocolor,  ambalare 50 buc / cutie.Mina de culoare albastra.</t>
  </si>
  <si>
    <t>TRIS 202</t>
  </si>
  <si>
    <t>0.66 lei</t>
  </si>
  <si>
    <t>Pix plastic,ABS, opac, corp si buton colorate, clema si varf de culoare alba, ambalare 35 buc / cutie.Mina de culoare albastra.</t>
  </si>
  <si>
    <t xml:space="preserve"> TRIS CHROME </t>
  </si>
  <si>
    <t>0.89 lei</t>
  </si>
  <si>
    <t>Pix plastic,ABS, opac, corp monocolor  si varf metalic cromat, ambalare 35 buc / cutie.Mina de culoare albastra.</t>
  </si>
  <si>
    <t>JOKER</t>
  </si>
  <si>
    <t>0.63 lei</t>
  </si>
  <si>
    <t xml:space="preserve"> Pix plastic, ABS, transparent efect frost, monocolor,   ambalare 45buc / cutie.Mina de culoare albastra.</t>
  </si>
  <si>
    <t>200 Ocean</t>
  </si>
  <si>
    <t xml:space="preserve"> Pix plastic, corp opac alb, accesorii opace color,  ambalare 50 buc / cutie.Mina de culoare albastra.</t>
  </si>
  <si>
    <t>201 F.. Ocean LX</t>
  </si>
  <si>
    <t>Pix plastic, transparent, monocolor, colorat,  ambalare 50 buc / cutie.Mina de culoare albastra.</t>
  </si>
  <si>
    <t>40 si 100</t>
  </si>
  <si>
    <t>390 F KIKI SAT</t>
  </si>
  <si>
    <t>ix plastic, corp opac-frost colorat, accesoriu satinat argintiu, clemă transparent-clar colorată,  ambalare 40 buc / cutie.Mina de culoare albastra.</t>
  </si>
  <si>
    <t>20/40</t>
  </si>
  <si>
    <t>393 F Kiki</t>
  </si>
  <si>
    <t xml:space="preserve">Pix plastic, transparent-frost, monocolor, colorat,  ambalare 40 buc / cutie .Mina de culoare albastra.                                                  </t>
  </si>
  <si>
    <t>399 kiki satin</t>
  </si>
  <si>
    <t xml:space="preserve"> 0.86 lei</t>
  </si>
  <si>
    <t>Pix plastic, corp acoperire argintie satinata, accesorii transparent colorate, ambalare 40 buc / cutie.Mina de culoare albastra.</t>
  </si>
  <si>
    <t>410 Golf</t>
  </si>
  <si>
    <t>Pix plastic, corp alb,inel colorat, ambalare 40 buc / cutie.Mina de culoare albastra.</t>
  </si>
  <si>
    <t>418 GOLF SATINAT</t>
  </si>
  <si>
    <t xml:space="preserve"> 0.98 lei</t>
  </si>
  <si>
    <t>Pix plastic, satinat, ambalare 40 buc / cutie.Mina de culoare albastra.</t>
  </si>
  <si>
    <t>PIXURI PLASTIC/METAL</t>
  </si>
  <si>
    <t>CANTITATE TOTALĂ</t>
  </si>
  <si>
    <t>AR</t>
  </si>
  <si>
    <t>BI</t>
  </si>
  <si>
    <t xml:space="preserve">228 X -NINE </t>
  </si>
  <si>
    <t xml:space="preserve"> 2.15 lei</t>
  </si>
  <si>
    <t>Pix plastic, corp transparent-frost colorat, accesorii satinat-argintii metalice,  ambalare 25 buc / cutie.Mina de culoare albastra.</t>
  </si>
  <si>
    <t>BUSINESS 1330</t>
  </si>
  <si>
    <t>Pix parte superioara metal,buton ,clema si varf metalice parte inferioara  plastic in diverse culori ambalare  100 buc / cutie.Mina de culoare albastra.</t>
  </si>
  <si>
    <t>MMS INTERNATIONAL</t>
  </si>
  <si>
    <t>Pix metal Manhattan</t>
  </si>
  <si>
    <t xml:space="preserve"> 1.09 lei</t>
  </si>
  <si>
    <t>Pix parte superioara metal,buton ,clema si varf metalice parte inferioara  plastic in diverse culori ambalare  100 buc / cutie.mina de culoare neagra.</t>
  </si>
  <si>
    <t>PIXURI METAL</t>
  </si>
  <si>
    <t>CLASIC 19601</t>
  </si>
  <si>
    <t xml:space="preserve">  Pix aluminiu, acoperire vopsea satinată colorata, accesorii argintii. Mina de culoare neagra.</t>
  </si>
  <si>
    <t>DEMA</t>
  </si>
  <si>
    <t>President 60</t>
  </si>
  <si>
    <r>
      <t>Pix</t>
    </r>
    <r>
      <rPr>
        <b/>
        <sz val="11"/>
        <rFont val="Calibri"/>
        <family val="2"/>
      </rPr>
      <t xml:space="preserve"> metal</t>
    </r>
    <r>
      <rPr>
        <sz val="11"/>
        <rFont val="Calibri"/>
        <family val="2"/>
        <charset val="238"/>
      </rPr>
      <t>, argintiu, subţire.</t>
    </r>
  </si>
  <si>
    <t xml:space="preserve">CACTUS </t>
  </si>
  <si>
    <t xml:space="preserve">  Pix aluminiu, acoperire vopsea satinată colorata, accesorii din plastic negre. Mina de culoare albastra.</t>
  </si>
  <si>
    <t>SNAKE</t>
  </si>
  <si>
    <t>Pix metalic corp vopsit satinat de culoare negru sau argintiu clema metalica colorata. Mina albastra</t>
  </si>
  <si>
    <t>IMPRESS</t>
  </si>
  <si>
    <t>Pix metalic corp vopsit satinat in diverse culori, clema metalica de culoare neagra. Mina albastra</t>
  </si>
  <si>
    <t>OVAL</t>
  </si>
  <si>
    <t>Pix metalic corp vopsit satinat in diverse culori, clema metalica neagra. Mina albastra</t>
  </si>
  <si>
    <t xml:space="preserve">FORCE </t>
  </si>
  <si>
    <t>Pix din metal cu accesorii cromate cu o forma dinamica si un design hy-tech, disponibil in 3 game coloristice.Mina de culoare albastra.</t>
  </si>
  <si>
    <t>OLIVA</t>
  </si>
  <si>
    <t xml:space="preserve"> 2.85 lei</t>
  </si>
  <si>
    <t>Pix din metal cu accesoriu clema in diverse culori, cu un design contemporan adaptat utilizarii cotidiene. Mina de culoare albastra.</t>
  </si>
  <si>
    <t>PIERRE CARDIN</t>
  </si>
  <si>
    <t>Pix metal Longchamp</t>
  </si>
  <si>
    <t>5.85 lei</t>
  </si>
  <si>
    <t>Pix metalic cu parti metalice ,inox  din gama PIERRE CARDIN cu mecanism prin rotatie personalizabil prin tampografie sau incizie laser, livrat impreuna cu plic din PVC de culoare neagra.Mina de culoare albastra.</t>
  </si>
  <si>
    <t>PARAGON</t>
  </si>
  <si>
    <t>Pix complet metalic acoperit cu vopsea satinata cu accesorii metalice satinate personalizabil prin tampografie sau incizie laser,ambalare 100buc /cutie/ mina de culoare albastra</t>
  </si>
  <si>
    <t xml:space="preserve">SLIM </t>
  </si>
  <si>
    <t>Pix complet metalic acoperit cu vopsea satinata cu accesorii metalice inox personalizabil prin tampografie sau incizie laser,ambalare 100buc /cutie.Mina de culoare albastra.</t>
  </si>
  <si>
    <t>ELJTE</t>
  </si>
  <si>
    <t>Pix 694      (RO=3, BL=0,AL=2)</t>
  </si>
  <si>
    <t>Pix aluminiu cu inserţii argintii.                          Livrare doar comenzi multipli de 10buc. Mina de culoare neagra.</t>
  </si>
  <si>
    <t>Pix metal Brillant PC 940</t>
  </si>
  <si>
    <t>Set stilou pix 47322/47323</t>
  </si>
  <si>
    <t>Set stilou pix metalice parte superioara din inox in caseta PVC cu inetrior velur personalizabile gravura mecanica,incizie laser sau tampografie.</t>
  </si>
  <si>
    <t>Set pix+roller ELEGANT</t>
  </si>
  <si>
    <t>Set  pix + roller metalice cu insertie de inox in caseta PVC cu inetrior velur personalizabile gravura mecanica,incizie laser sau tampografie.</t>
  </si>
  <si>
    <t>TOUCH WRITER</t>
  </si>
  <si>
    <t>Pix cu corp din metal, mecanism prin rotatie cu 2 functiuni, de scriere si ca instrument precis pentru utilizare ca touch screen pe dispozitive mobile , disponibil in diferite culori.Mina de culoare albastra.</t>
  </si>
  <si>
    <t>CLIKER TOUCH</t>
  </si>
  <si>
    <t>Pix cu corp din metal, actionare inchidere/deschidere de pe clema cu 2 functiuni, de scriere si  touch screen pe dispozitive mobile , disponibil in diferite culori.Mina de culoare albastra.</t>
  </si>
  <si>
    <t>FUNKY NOTES</t>
  </si>
  <si>
    <t xml:space="preserve"> 13.00 lei</t>
  </si>
  <si>
    <t>Notes nedatat cu coperta flexibila, moale, realizata intr-o vasta gama de culori, atat exterior cat si interior, personalizabil prin orice metoda de la serigrafie la tibru sec. A fost realizat in dimensiunea 130/210 mm , continand 256 pagini interioare dictando 70 grame.</t>
  </si>
  <si>
    <t>BOX 19605/47</t>
  </si>
  <si>
    <t>Cutie metalica de culoare argintie pentru o piesa interior formatat din material spongios de culoare neagra.</t>
  </si>
  <si>
    <r>
      <t xml:space="preserve">PREŢ </t>
    </r>
    <r>
      <rPr>
        <sz val="11"/>
        <color indexed="8"/>
        <rFont val="Calibri"/>
        <family val="2"/>
      </rPr>
      <t>€</t>
    </r>
    <r>
      <rPr>
        <sz val="7"/>
        <color indexed="8"/>
        <rFont val="Calibri"/>
        <family val="2"/>
        <charset val="238"/>
      </rPr>
      <t xml:space="preserve"> FĂRĂ TVA</t>
    </r>
  </si>
  <si>
    <t>Set pix + stilou PCA061 Balzac</t>
  </si>
  <si>
    <t>Set stilou (47323) + pix (47322) în casetă (BOX50)</t>
  </si>
  <si>
    <r>
      <rPr>
        <b/>
        <sz val="14"/>
        <rFont val="Calibri"/>
        <family val="2"/>
      </rPr>
      <t xml:space="preserve">PRODUS IN PROMOTIE  </t>
    </r>
    <r>
      <rPr>
        <b/>
        <sz val="11"/>
        <rFont val="Calibri"/>
        <family val="2"/>
      </rPr>
      <t xml:space="preserve">  </t>
    </r>
    <r>
      <rPr>
        <sz val="11"/>
        <rFont val="Calibri"/>
        <family val="2"/>
      </rPr>
      <t xml:space="preserve">           Set stilou şi pix din metal cromat   în casetă carton bleumarin , interior satinat alb                                          Se livrează doar ca set (piesele componente nu se pot livra separat)</t>
    </r>
  </si>
  <si>
    <t>Cutie plastic BOX28</t>
  </si>
  <si>
    <t>Casetă plastic gumat alb şi capac transparent.                                                      Livrare doar comenzi multipli de 10buc</t>
  </si>
  <si>
    <t>Mărfurile comandate nu pot fi returnate decât în condiţiile specificate în contract</t>
  </si>
  <si>
    <t xml:space="preserve">    </t>
  </si>
  <si>
    <t>Preturile nu contin TVA</t>
  </si>
  <si>
    <t>Facturarea se face la cursul BNR din ziua respectiva .</t>
  </si>
  <si>
    <t>RO/BR</t>
  </si>
  <si>
    <t>AL/SAT</t>
  </si>
  <si>
    <t>total cantitate</t>
  </si>
  <si>
    <t>Pret lei</t>
  </si>
  <si>
    <t>245 CB RO</t>
  </si>
  <si>
    <t xml:space="preserve">176 TWISTY </t>
  </si>
  <si>
    <t>LPC 067B</t>
  </si>
  <si>
    <t>220 CB</t>
  </si>
  <si>
    <t>BOX 28</t>
  </si>
  <si>
    <t>Livrarea este franco depozit Timisoara, costul transportului de la depozitul nostru la destinatie, este in sarcina cumparatorului</t>
  </si>
  <si>
    <t xml:space="preserve">În cazul în care în comandă nu este precizată firma de curierat, livrarea se va face implicit </t>
  </si>
  <si>
    <t>prin CHRONOS  Curier/ FAN COURIER</t>
  </si>
  <si>
    <t>Tarife CHRONOS Curier:</t>
  </si>
  <si>
    <t xml:space="preserve"> - primul kg - 7 lei + TVA</t>
  </si>
  <si>
    <t>- PLIC 8 LEI+TVA</t>
  </si>
  <si>
    <t xml:space="preserve"> - kg adiţionale - 0.78 lei + TVA</t>
  </si>
  <si>
    <t xml:space="preserve"> - rambursuri cash - 5 lei + 1% din valoare + TVA</t>
  </si>
  <si>
    <t xml:space="preserve"> - kilometri adiţionali - 0,8 lei + TVA</t>
  </si>
  <si>
    <t>Mai jos vă punem la dispoziţie un tabel de calcul al taxelor de curierat prin Chronos Curier:</t>
  </si>
  <si>
    <t>CHRONOS</t>
  </si>
  <si>
    <t>tarif special clienti Enorom</t>
  </si>
  <si>
    <t>Introduceti nr de kg</t>
  </si>
  <si>
    <t>Introduceti Km aditionali</t>
  </si>
  <si>
    <t>Introduceti ramburs (in lei)</t>
  </si>
  <si>
    <t>Total</t>
  </si>
  <si>
    <t>14.12.2015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</si>
</sst>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00\ [$€-1]"/>
    <numFmt numFmtId="165" formatCode="#,##0.0000\ &quot;lei&quot;"/>
    <numFmt numFmtId="166" formatCode="#,##0.00\ &quot;lei&quot;"/>
    <numFmt numFmtId="167" formatCode="_-* #,##0.00\ &quot;lei&quot;_-;\-* #,##0.00\ &quot;lei&quot;_-;_-* &quot;-&quot;??\ &quot;lei&quot;_-;_-@_-"/>
    <numFmt numFmtId="168" formatCode="_-* #,##0.00\ [$lei-418]_-;\-* #,##0.00\ [$lei-418]_-;_-* &quot;-&quot;??\ [$lei-418]_-;_-@_-"/>
    <numFmt numFmtId="169" formatCode="#,##0.000\ [$€-1]_);\(#,##0.000\ [$€-1]\)"/>
    <numFmt numFmtId="170" formatCode="#,##0.00\ [$€-1]"/>
    <numFmt numFmtId="171" formatCode="#,##0.000"/>
    <numFmt numFmtId="172" formatCode="#,##0.00\ [$€-1]_);\(#,##0.00\ [$€-1]\)"/>
    <numFmt numFmtId="173" formatCode="_-* #,##0.0\ [$lei-418]_-;\-* #,##0.0\ [$lei-418]_-;_-* &quot;-&quot;??\ [$lei-418]_-;_-@_-"/>
    <numFmt numFmtId="174" formatCode="0.0000"/>
    <numFmt numFmtId="175" formatCode="#,##0.00\ _l_e_i"/>
  </numFmts>
  <fonts count="108" x14ac:knownFonts="1">
    <font>
      <sz val="11"/>
      <color theme="1"/>
      <name val="Calibri"/>
      <family val="2"/>
      <charset val="238"/>
      <scheme val="minor"/>
    </font>
    <font>
      <b/>
      <sz val="11"/>
      <color theme="1"/>
      <name val="Calibri"/>
      <family val="2"/>
      <scheme val="minor"/>
    </font>
    <font>
      <sz val="11"/>
      <color theme="1"/>
      <name val="Calibri"/>
      <family val="2"/>
      <charset val="238"/>
      <scheme val="minor"/>
    </font>
    <font>
      <sz val="14"/>
      <name val="Tahoma"/>
      <family val="2"/>
    </font>
    <font>
      <b/>
      <sz val="30"/>
      <name val="Calibri"/>
      <family val="2"/>
    </font>
    <font>
      <b/>
      <sz val="10"/>
      <name val="Tahoma"/>
      <family val="2"/>
    </font>
    <font>
      <sz val="10"/>
      <color theme="1"/>
      <name val="Tahoma"/>
      <family val="2"/>
    </font>
    <font>
      <sz val="10"/>
      <name val="Tahoma"/>
      <family val="2"/>
    </font>
    <font>
      <b/>
      <sz val="10"/>
      <name val="Calibri"/>
      <family val="2"/>
    </font>
    <font>
      <i/>
      <sz val="14"/>
      <color rgb="FF0070C0"/>
      <name val="Tahoma"/>
      <family val="2"/>
    </font>
    <font>
      <i/>
      <sz val="16"/>
      <name val="Tahoma"/>
      <family val="2"/>
    </font>
    <font>
      <b/>
      <i/>
      <sz val="16"/>
      <name val="Tahoma"/>
      <family val="2"/>
    </font>
    <font>
      <i/>
      <sz val="16"/>
      <color theme="1"/>
      <name val="Calibri"/>
      <family val="2"/>
      <charset val="238"/>
    </font>
    <font>
      <i/>
      <sz val="16"/>
      <name val="Calibri"/>
      <family val="2"/>
      <charset val="238"/>
    </font>
    <font>
      <i/>
      <sz val="16"/>
      <color rgb="FF0070C0"/>
      <name val="Calibri"/>
      <family val="2"/>
      <charset val="238"/>
    </font>
    <font>
      <i/>
      <sz val="16"/>
      <color rgb="FF0070C0"/>
      <name val="Tahoma"/>
      <family val="2"/>
    </font>
    <font>
      <b/>
      <sz val="18"/>
      <color indexed="57"/>
      <name val="Tahoma"/>
      <family val="2"/>
    </font>
    <font>
      <sz val="14"/>
      <name val="Calibri"/>
      <family val="2"/>
      <charset val="238"/>
    </font>
    <font>
      <sz val="10"/>
      <name val="Calibri"/>
      <family val="2"/>
    </font>
    <font>
      <sz val="8"/>
      <color theme="1"/>
      <name val="Calibri"/>
      <family val="2"/>
      <charset val="238"/>
    </font>
    <font>
      <sz val="10"/>
      <name val="Calibri"/>
      <family val="2"/>
      <charset val="238"/>
    </font>
    <font>
      <b/>
      <sz val="16"/>
      <name val="Tahoma"/>
      <family val="2"/>
    </font>
    <font>
      <b/>
      <sz val="12"/>
      <color indexed="16"/>
      <name val="Calibri"/>
      <family val="2"/>
      <charset val="238"/>
    </font>
    <font>
      <b/>
      <sz val="9"/>
      <name val="Arial"/>
      <family val="2"/>
    </font>
    <font>
      <sz val="11"/>
      <name val="Calibri"/>
      <family val="2"/>
      <charset val="238"/>
    </font>
    <font>
      <sz val="9"/>
      <name val="Arial"/>
      <family val="2"/>
    </font>
    <font>
      <sz val="9"/>
      <color theme="1"/>
      <name val="Arial"/>
      <family val="2"/>
    </font>
    <font>
      <b/>
      <sz val="17"/>
      <name val="Calibri"/>
      <family val="2"/>
    </font>
    <font>
      <sz val="7"/>
      <name val="Calibri"/>
      <family val="2"/>
      <charset val="238"/>
    </font>
    <font>
      <b/>
      <sz val="9"/>
      <color rgb="FFFF0000"/>
      <name val="Calibri"/>
      <family val="2"/>
    </font>
    <font>
      <sz val="11"/>
      <name val="Calibri"/>
      <family val="2"/>
    </font>
    <font>
      <b/>
      <sz val="9"/>
      <color indexed="56"/>
      <name val="Calibri"/>
      <family val="2"/>
      <charset val="238"/>
    </font>
    <font>
      <b/>
      <sz val="11"/>
      <name val="Calibri"/>
      <family val="2"/>
    </font>
    <font>
      <sz val="10"/>
      <name val="Arial"/>
      <family val="2"/>
    </font>
    <font>
      <sz val="7"/>
      <color indexed="8"/>
      <name val="Calibri"/>
      <family val="2"/>
      <charset val="238"/>
    </font>
    <font>
      <sz val="11"/>
      <color indexed="8"/>
      <name val="Calibri"/>
      <family val="2"/>
    </font>
    <font>
      <sz val="9"/>
      <color indexed="8"/>
      <name val="Calibri"/>
      <family val="2"/>
      <charset val="238"/>
    </font>
    <font>
      <b/>
      <sz val="11"/>
      <name val="Calibri"/>
      <family val="2"/>
      <scheme val="minor"/>
    </font>
    <font>
      <b/>
      <sz val="14"/>
      <color theme="0"/>
      <name val="Arial"/>
      <family val="2"/>
    </font>
    <font>
      <b/>
      <sz val="10"/>
      <name val="Arial"/>
      <family val="2"/>
    </font>
    <font>
      <b/>
      <sz val="14"/>
      <name val="Calibri"/>
      <family val="2"/>
      <scheme val="minor"/>
    </font>
    <font>
      <b/>
      <sz val="13"/>
      <name val="Arial"/>
      <family val="2"/>
    </font>
    <font>
      <b/>
      <sz val="12"/>
      <color rgb="FFFF0000"/>
      <name val="Arial"/>
      <family val="2"/>
    </font>
    <font>
      <b/>
      <sz val="16"/>
      <color rgb="FFFF0000"/>
      <name val="Calibri"/>
      <family val="2"/>
    </font>
    <font>
      <b/>
      <sz val="14"/>
      <color theme="0"/>
      <name val="Calibri"/>
      <family val="2"/>
      <charset val="238"/>
      <scheme val="minor"/>
    </font>
    <font>
      <sz val="11"/>
      <name val="Calibri"/>
      <family val="2"/>
      <charset val="238"/>
      <scheme val="minor"/>
    </font>
    <font>
      <b/>
      <sz val="11"/>
      <name val="Calibri"/>
      <family val="2"/>
      <charset val="238"/>
      <scheme val="minor"/>
    </font>
    <font>
      <sz val="11"/>
      <name val="Arial"/>
      <family val="2"/>
    </font>
    <font>
      <sz val="11"/>
      <color rgb="FFFF0000"/>
      <name val="Calibri"/>
      <family val="2"/>
      <charset val="238"/>
      <scheme val="minor"/>
    </font>
    <font>
      <b/>
      <sz val="11"/>
      <color rgb="FFFF0000"/>
      <name val="Calibri"/>
      <family val="2"/>
    </font>
    <font>
      <b/>
      <sz val="14"/>
      <color theme="1"/>
      <name val="Calibri"/>
      <family val="2"/>
      <scheme val="minor"/>
    </font>
    <font>
      <b/>
      <sz val="20"/>
      <color rgb="FFFF0000"/>
      <name val="Calibri"/>
      <family val="2"/>
    </font>
    <font>
      <sz val="10"/>
      <color rgb="FFFF0000"/>
      <name val="Arial"/>
      <family val="2"/>
    </font>
    <font>
      <sz val="11"/>
      <color rgb="FFFF0000"/>
      <name val="Arial"/>
      <family val="2"/>
    </font>
    <font>
      <b/>
      <sz val="12"/>
      <color indexed="56"/>
      <name val="Arial"/>
      <family val="2"/>
    </font>
    <font>
      <b/>
      <sz val="18"/>
      <color rgb="FFFF0000"/>
      <name val="Calibri"/>
      <family val="2"/>
    </font>
    <font>
      <b/>
      <strike/>
      <sz val="13"/>
      <name val="Arial"/>
      <family val="2"/>
    </font>
    <font>
      <sz val="10"/>
      <color theme="1"/>
      <name val="Arial"/>
      <family val="2"/>
    </font>
    <font>
      <b/>
      <sz val="10"/>
      <color theme="1"/>
      <name val="Arial"/>
      <family val="2"/>
    </font>
    <font>
      <b/>
      <sz val="12"/>
      <color theme="1"/>
      <name val="Arial"/>
      <family val="2"/>
    </font>
    <font>
      <b/>
      <sz val="11"/>
      <color theme="1"/>
      <name val="Calibri"/>
      <family val="2"/>
      <charset val="238"/>
      <scheme val="minor"/>
    </font>
    <font>
      <sz val="11"/>
      <color theme="1"/>
      <name val="Arial"/>
      <family val="2"/>
    </font>
    <font>
      <b/>
      <sz val="13"/>
      <color rgb="FFFF0000"/>
      <name val="Arial"/>
      <family val="2"/>
    </font>
    <font>
      <sz val="20"/>
      <color theme="1"/>
      <name val="Calibri"/>
      <family val="2"/>
      <scheme val="minor"/>
    </font>
    <font>
      <b/>
      <sz val="14"/>
      <color rgb="FFFF0000"/>
      <name val="Calibri"/>
      <family val="2"/>
    </font>
    <font>
      <b/>
      <sz val="13"/>
      <color indexed="57"/>
      <name val="Arial"/>
      <family val="2"/>
    </font>
    <font>
      <b/>
      <sz val="9"/>
      <name val="Calibri"/>
      <family val="2"/>
      <charset val="238"/>
    </font>
    <font>
      <b/>
      <sz val="14"/>
      <name val="Calibri"/>
      <family val="2"/>
    </font>
    <font>
      <b/>
      <sz val="11"/>
      <name val="Calibri"/>
      <family val="2"/>
      <charset val="238"/>
    </font>
    <font>
      <b/>
      <sz val="7"/>
      <name val="Calibri"/>
      <family val="2"/>
      <charset val="238"/>
    </font>
    <font>
      <b/>
      <strike/>
      <sz val="13"/>
      <color theme="1"/>
      <name val="Arial"/>
      <family val="2"/>
    </font>
    <font>
      <b/>
      <sz val="13"/>
      <color rgb="FF00B050"/>
      <name val="Arial"/>
      <family val="2"/>
    </font>
    <font>
      <b/>
      <sz val="13"/>
      <color theme="1"/>
      <name val="Arial"/>
      <family val="2"/>
    </font>
    <font>
      <b/>
      <sz val="12"/>
      <color rgb="FF00B050"/>
      <name val="Arial"/>
      <family val="2"/>
    </font>
    <font>
      <sz val="11"/>
      <color rgb="FF00B050"/>
      <name val="Calibri"/>
      <family val="2"/>
      <charset val="238"/>
      <scheme val="minor"/>
    </font>
    <font>
      <i/>
      <sz val="11"/>
      <name val="Calibri"/>
      <family val="2"/>
      <charset val="238"/>
    </font>
    <font>
      <sz val="11"/>
      <color indexed="8"/>
      <name val="Arial"/>
      <family val="2"/>
    </font>
    <font>
      <b/>
      <sz val="14"/>
      <color rgb="FFFF0000"/>
      <name val="Calibri"/>
      <family val="2"/>
      <scheme val="minor"/>
    </font>
    <font>
      <b/>
      <sz val="12"/>
      <name val="Arial"/>
      <family val="2"/>
    </font>
    <font>
      <b/>
      <sz val="16"/>
      <name val="Calibri"/>
      <family val="2"/>
      <scheme val="minor"/>
    </font>
    <font>
      <sz val="14"/>
      <color theme="1"/>
      <name val="Calibri"/>
      <family val="2"/>
      <scheme val="minor"/>
    </font>
    <font>
      <u/>
      <sz val="11"/>
      <color theme="10"/>
      <name val="Calibri"/>
      <family val="2"/>
      <charset val="238"/>
    </font>
    <font>
      <b/>
      <sz val="14"/>
      <color theme="1"/>
      <name val="Calibri"/>
      <family val="2"/>
    </font>
    <font>
      <sz val="7"/>
      <color theme="1"/>
      <name val="Calibri"/>
      <family val="2"/>
      <charset val="238"/>
    </font>
    <font>
      <strike/>
      <sz val="13"/>
      <color theme="1"/>
      <name val="Arial"/>
      <family val="2"/>
    </font>
    <font>
      <i/>
      <sz val="11"/>
      <color rgb="FFFF0000"/>
      <name val="Calibri"/>
      <family val="2"/>
      <charset val="238"/>
    </font>
    <font>
      <b/>
      <sz val="14"/>
      <color theme="1"/>
      <name val="Arial"/>
      <family val="2"/>
    </font>
    <font>
      <b/>
      <sz val="10"/>
      <name val="Calibri"/>
      <family val="2"/>
      <charset val="238"/>
    </font>
    <font>
      <b/>
      <sz val="12"/>
      <color indexed="56"/>
      <name val="Calibri"/>
      <family val="2"/>
      <charset val="238"/>
    </font>
    <font>
      <sz val="11"/>
      <color rgb="FF9C6500"/>
      <name val="Calibri"/>
      <family val="2"/>
      <charset val="238"/>
      <scheme val="minor"/>
    </font>
    <font>
      <b/>
      <sz val="16"/>
      <color theme="1"/>
      <name val="Calibri"/>
      <family val="2"/>
      <scheme val="minor"/>
    </font>
    <font>
      <sz val="8"/>
      <name val="Calibri"/>
      <family val="2"/>
      <charset val="238"/>
    </font>
    <font>
      <b/>
      <u/>
      <sz val="9"/>
      <name val="Calibri"/>
      <family val="2"/>
    </font>
    <font>
      <sz val="13"/>
      <name val="Calibri"/>
      <family val="2"/>
      <charset val="238"/>
    </font>
    <font>
      <sz val="14"/>
      <color theme="1"/>
      <name val="Calibri"/>
      <family val="2"/>
      <charset val="238"/>
      <scheme val="minor"/>
    </font>
    <font>
      <b/>
      <sz val="14"/>
      <color theme="1"/>
      <name val="Calibri"/>
      <family val="2"/>
      <charset val="238"/>
      <scheme val="minor"/>
    </font>
    <font>
      <b/>
      <sz val="14"/>
      <name val="Arial"/>
      <family val="2"/>
    </font>
    <font>
      <b/>
      <sz val="11"/>
      <color indexed="8"/>
      <name val="Calibri"/>
      <family val="2"/>
    </font>
    <font>
      <b/>
      <sz val="14"/>
      <name val="Calibri"/>
      <family val="2"/>
      <charset val="238"/>
    </font>
    <font>
      <sz val="12"/>
      <name val="Calibri"/>
      <family val="2"/>
      <charset val="238"/>
    </font>
    <font>
      <b/>
      <sz val="12"/>
      <name val="Calibri"/>
      <family val="2"/>
      <charset val="238"/>
    </font>
    <font>
      <sz val="12"/>
      <color theme="1"/>
      <name val="Calibri"/>
      <family val="2"/>
      <charset val="238"/>
    </font>
    <font>
      <sz val="12"/>
      <color rgb="FFFF0000"/>
      <name val="Calibri"/>
      <family val="2"/>
      <charset val="238"/>
    </font>
    <font>
      <sz val="11"/>
      <color theme="1"/>
      <name val="Calibri"/>
      <family val="2"/>
      <charset val="238"/>
    </font>
    <font>
      <b/>
      <sz val="11"/>
      <color indexed="56"/>
      <name val="Calibri"/>
      <family val="2"/>
      <charset val="238"/>
    </font>
    <font>
      <sz val="14"/>
      <name val="Calibri"/>
      <family val="2"/>
    </font>
    <font>
      <sz val="10"/>
      <color theme="1"/>
      <name val="Calibri"/>
      <family val="2"/>
      <charset val="238"/>
    </font>
    <font>
      <sz val="11"/>
      <color theme="0" tint="-4.9989318521683403E-2"/>
      <name val="Calibri"/>
      <family val="2"/>
      <charset val="238"/>
    </font>
  </fonts>
  <fills count="15">
    <fill>
      <patternFill patternType="none"/>
    </fill>
    <fill>
      <patternFill patternType="gray125"/>
    </fill>
    <fill>
      <patternFill patternType="solid">
        <fgColor rgb="FFFFEB9C"/>
      </patternFill>
    </fill>
    <fill>
      <patternFill patternType="solid">
        <fgColor theme="4" tint="0.79998168889431442"/>
        <bgColor indexed="65"/>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rgb="FF00B050"/>
        <bgColor indexed="64"/>
      </patternFill>
    </fill>
    <fill>
      <patternFill patternType="solid">
        <fgColor theme="7" tint="-0.249977111117893"/>
        <bgColor indexed="64"/>
      </patternFill>
    </fill>
    <fill>
      <patternFill patternType="solid">
        <fgColor theme="4" tint="-0.249977111117893"/>
        <bgColor indexed="64"/>
      </patternFill>
    </fill>
    <fill>
      <patternFill patternType="solid">
        <fgColor theme="1"/>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rgb="FFFFFF99"/>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5">
    <xf numFmtId="0" fontId="0" fillId="0" borderId="0"/>
    <xf numFmtId="167" fontId="2" fillId="0" borderId="0" applyFont="0" applyFill="0" applyBorder="0" applyAlignment="0" applyProtection="0"/>
    <xf numFmtId="0" fontId="89" fillId="2" borderId="0" applyNumberFormat="0" applyBorder="0" applyAlignment="0" applyProtection="0"/>
    <xf numFmtId="0" fontId="2" fillId="3" borderId="0" applyNumberFormat="0" applyBorder="0" applyAlignment="0" applyProtection="0"/>
    <xf numFmtId="0" fontId="81" fillId="0" borderId="0" applyNumberFormat="0" applyFill="0" applyBorder="0" applyAlignment="0" applyProtection="0">
      <alignment vertical="top"/>
      <protection locked="0"/>
    </xf>
  </cellStyleXfs>
  <cellXfs count="490">
    <xf numFmtId="0" fontId="0" fillId="0" borderId="0" xfId="0"/>
    <xf numFmtId="0" fontId="3" fillId="4" borderId="0" xfId="0" applyFont="1" applyFill="1" applyBorder="1" applyAlignment="1" applyProtection="1">
      <alignment textRotation="90"/>
      <protection hidden="1"/>
    </xf>
    <xf numFmtId="0" fontId="4" fillId="4" borderId="0" xfId="0" applyFont="1" applyFill="1"/>
    <xf numFmtId="49" fontId="5" fillId="4" borderId="0" xfId="0" applyNumberFormat="1" applyFont="1" applyFill="1" applyBorder="1" applyAlignment="1" applyProtection="1">
      <alignment textRotation="90"/>
      <protection hidden="1"/>
    </xf>
    <xf numFmtId="49" fontId="6" fillId="4" borderId="0" xfId="0" applyNumberFormat="1" applyFont="1" applyFill="1" applyBorder="1" applyAlignment="1" applyProtection="1">
      <alignment horizontal="center" wrapText="1"/>
      <protection hidden="1"/>
    </xf>
    <xf numFmtId="0" fontId="7" fillId="4" borderId="0" xfId="0" applyFont="1" applyFill="1" applyBorder="1" applyAlignment="1" applyProtection="1">
      <protection hidden="1"/>
    </xf>
    <xf numFmtId="0" fontId="8" fillId="4" borderId="0" xfId="0" applyFont="1" applyFill="1"/>
    <xf numFmtId="164" fontId="7" fillId="4" borderId="0" xfId="0" applyNumberFormat="1" applyFont="1" applyFill="1" applyBorder="1" applyAlignment="1" applyProtection="1">
      <alignment horizontal="center"/>
      <protection hidden="1"/>
    </xf>
    <xf numFmtId="0" fontId="7" fillId="4" borderId="0" xfId="0" applyFont="1" applyFill="1" applyBorder="1" applyAlignment="1" applyProtection="1">
      <alignment horizontal="left" vertical="center"/>
      <protection hidden="1"/>
    </xf>
    <xf numFmtId="49" fontId="7" fillId="4" borderId="0" xfId="0" applyNumberFormat="1" applyFont="1" applyFill="1" applyBorder="1" applyAlignment="1" applyProtection="1">
      <protection hidden="1"/>
    </xf>
    <xf numFmtId="0" fontId="9" fillId="4" borderId="0" xfId="0" applyFont="1" applyFill="1" applyBorder="1" applyAlignment="1" applyProtection="1">
      <alignment vertical="center" textRotation="90"/>
      <protection hidden="1"/>
    </xf>
    <xf numFmtId="49" fontId="10" fillId="4" borderId="0" xfId="0" applyNumberFormat="1" applyFont="1" applyFill="1" applyBorder="1" applyAlignment="1" applyProtection="1">
      <alignment horizontal="center" vertical="center"/>
      <protection hidden="1"/>
    </xf>
    <xf numFmtId="49" fontId="11" fillId="4" borderId="0" xfId="0" applyNumberFormat="1" applyFont="1" applyFill="1" applyBorder="1" applyAlignment="1" applyProtection="1">
      <alignment horizontal="left" vertical="center"/>
      <protection hidden="1"/>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center" vertical="center"/>
    </xf>
    <xf numFmtId="0" fontId="15" fillId="4" borderId="0" xfId="0" applyFont="1" applyFill="1" applyBorder="1" applyAlignment="1" applyProtection="1">
      <alignment vertical="center"/>
      <protection hidden="1"/>
    </xf>
    <xf numFmtId="0" fontId="17" fillId="4" borderId="0" xfId="0" applyFont="1" applyFill="1" applyAlignment="1">
      <alignment textRotation="90"/>
    </xf>
    <xf numFmtId="0" fontId="18" fillId="4" borderId="0" xfId="0" applyFont="1" applyFill="1" applyAlignment="1">
      <alignment horizontal="left" vertical="center"/>
    </xf>
    <xf numFmtId="0" fontId="8" fillId="4" borderId="0" xfId="0" applyFont="1" applyFill="1" applyAlignment="1">
      <alignment horizontal="left" vertical="center" textRotation="90"/>
    </xf>
    <xf numFmtId="0" fontId="19" fillId="4" borderId="0" xfId="0" applyFont="1" applyFill="1" applyAlignment="1">
      <alignment horizontal="center" vertical="center" wrapText="1"/>
    </xf>
    <xf numFmtId="0" fontId="20" fillId="4" borderId="0" xfId="0" applyFont="1" applyFill="1" applyAlignment="1">
      <alignment horizontal="left" vertical="center"/>
    </xf>
    <xf numFmtId="14" fontId="21" fillId="4" borderId="0" xfId="0" applyNumberFormat="1" applyFont="1" applyFill="1" applyAlignment="1">
      <alignment horizontal="center" vertical="center"/>
    </xf>
    <xf numFmtId="0" fontId="20" fillId="4" borderId="0" xfId="0" applyFont="1" applyFill="1"/>
    <xf numFmtId="0" fontId="8" fillId="4" borderId="0" xfId="0" applyFont="1" applyFill="1" applyAlignment="1">
      <alignment vertical="center"/>
    </xf>
    <xf numFmtId="164" fontId="22" fillId="4" borderId="0" xfId="0" applyNumberFormat="1" applyFont="1" applyFill="1" applyAlignment="1">
      <alignment horizontal="right" vertical="center"/>
    </xf>
    <xf numFmtId="0" fontId="23" fillId="4" borderId="0" xfId="0" applyFont="1" applyFill="1" applyAlignment="1">
      <alignment horizontal="left" vertical="center" wrapText="1"/>
    </xf>
    <xf numFmtId="0" fontId="24" fillId="4" borderId="0" xfId="0" applyFont="1" applyFill="1"/>
    <xf numFmtId="0" fontId="25" fillId="4" borderId="0" xfId="0" applyFont="1" applyFill="1" applyBorder="1" applyAlignment="1">
      <alignment horizontal="left" vertical="top"/>
    </xf>
    <xf numFmtId="0" fontId="23" fillId="4" borderId="0" xfId="0" applyFont="1" applyFill="1" applyBorder="1" applyAlignment="1">
      <alignment horizontal="center" vertical="top" textRotation="90" wrapText="1"/>
    </xf>
    <xf numFmtId="0" fontId="26" fillId="4" borderId="0" xfId="0" applyFont="1" applyFill="1" applyBorder="1" applyAlignment="1">
      <alignment horizontal="center" vertical="top" wrapText="1"/>
    </xf>
    <xf numFmtId="0" fontId="25" fillId="4" borderId="0" xfId="0" applyFont="1" applyFill="1" applyBorder="1" applyAlignment="1">
      <alignment horizontal="center" vertical="top" wrapText="1"/>
    </xf>
    <xf numFmtId="0" fontId="25" fillId="4" borderId="0" xfId="0" applyFont="1" applyFill="1" applyBorder="1" applyAlignment="1">
      <alignment horizontal="center" vertical="center" wrapText="1"/>
    </xf>
    <xf numFmtId="164" fontId="28" fillId="4" borderId="1" xfId="0" applyNumberFormat="1" applyFont="1" applyFill="1" applyBorder="1" applyAlignment="1">
      <alignment horizontal="center" vertical="center" wrapText="1"/>
    </xf>
    <xf numFmtId="0" fontId="33" fillId="5" borderId="1" xfId="0" applyFont="1" applyFill="1" applyBorder="1" applyAlignment="1">
      <alignment horizontal="center" vertical="center" wrapText="1"/>
    </xf>
    <xf numFmtId="164" fontId="34" fillId="4" borderId="1" xfId="0" applyNumberFormat="1" applyFont="1" applyFill="1" applyBorder="1" applyAlignment="1">
      <alignment horizontal="center" vertical="center"/>
    </xf>
    <xf numFmtId="0" fontId="40" fillId="4" borderId="5" xfId="0" applyFont="1" applyFill="1" applyBorder="1" applyAlignment="1">
      <alignment horizontal="center" vertical="center" wrapText="1"/>
    </xf>
    <xf numFmtId="3" fontId="33" fillId="5" borderId="5" xfId="0" applyNumberFormat="1" applyFont="1" applyFill="1" applyBorder="1" applyAlignment="1">
      <alignment horizontal="center" vertical="center" wrapText="1"/>
    </xf>
    <xf numFmtId="164" fontId="41" fillId="5" borderId="1" xfId="0" applyNumberFormat="1" applyFont="1" applyFill="1" applyBorder="1" applyAlignment="1">
      <alignment horizontal="center" vertical="center" wrapText="1"/>
    </xf>
    <xf numFmtId="164" fontId="43" fillId="4" borderId="5" xfId="0" applyNumberFormat="1" applyFont="1" applyFill="1" applyBorder="1" applyAlignment="1">
      <alignment horizontal="center" vertical="center" wrapText="1"/>
    </xf>
    <xf numFmtId="0" fontId="45" fillId="0" borderId="1" xfId="0" applyFont="1" applyFill="1" applyBorder="1" applyAlignment="1">
      <alignment horizontal="center" wrapText="1"/>
    </xf>
    <xf numFmtId="3" fontId="47" fillId="0" borderId="1" xfId="0" applyNumberFormat="1" applyFont="1" applyFill="1" applyBorder="1" applyAlignment="1">
      <alignment vertical="center" wrapText="1"/>
    </xf>
    <xf numFmtId="3" fontId="33" fillId="0" borderId="1" xfId="0" applyNumberFormat="1" applyFont="1" applyFill="1" applyBorder="1" applyAlignment="1">
      <alignment horizontal="right" vertical="center" wrapText="1"/>
    </xf>
    <xf numFmtId="166" fontId="41" fillId="5" borderId="1" xfId="0" applyNumberFormat="1" applyFont="1" applyFill="1" applyBorder="1" applyAlignment="1">
      <alignment horizontal="center"/>
    </xf>
    <xf numFmtId="168" fontId="43" fillId="4" borderId="1" xfId="1" applyNumberFormat="1" applyFont="1" applyFill="1" applyBorder="1" applyAlignment="1">
      <alignment horizontal="center" vertical="center"/>
    </xf>
    <xf numFmtId="0" fontId="24" fillId="0" borderId="0" xfId="0" applyFont="1" applyFill="1"/>
    <xf numFmtId="0" fontId="45" fillId="4" borderId="1" xfId="0" applyFont="1" applyFill="1" applyBorder="1" applyAlignment="1">
      <alignment horizontal="center" vertical="center" wrapText="1"/>
    </xf>
    <xf numFmtId="3" fontId="33" fillId="4" borderId="1" xfId="0" applyNumberFormat="1" applyFont="1" applyFill="1" applyBorder="1" applyAlignment="1">
      <alignment horizontal="right" vertical="center" wrapText="1"/>
    </xf>
    <xf numFmtId="0" fontId="45" fillId="4" borderId="1" xfId="0" applyFont="1" applyFill="1" applyBorder="1" applyAlignment="1">
      <alignment horizontal="center" wrapText="1"/>
    </xf>
    <xf numFmtId="166" fontId="41" fillId="0" borderId="1" xfId="0" applyNumberFormat="1" applyFont="1" applyFill="1" applyBorder="1" applyAlignment="1">
      <alignment horizontal="center"/>
    </xf>
    <xf numFmtId="0" fontId="50" fillId="0" borderId="0" xfId="0" applyFont="1" applyAlignment="1">
      <alignment horizontal="center" vertical="center"/>
    </xf>
    <xf numFmtId="3" fontId="47" fillId="0" borderId="1" xfId="0" applyNumberFormat="1" applyFont="1" applyFill="1" applyBorder="1" applyAlignment="1">
      <alignment horizontal="center" vertical="center" wrapText="1"/>
    </xf>
    <xf numFmtId="3" fontId="52" fillId="0" borderId="1" xfId="0" applyNumberFormat="1" applyFont="1" applyFill="1" applyBorder="1" applyAlignment="1">
      <alignment horizontal="right" vertical="center" wrapText="1"/>
    </xf>
    <xf numFmtId="3" fontId="47" fillId="4" borderId="1" xfId="0" applyNumberFormat="1" applyFont="1" applyFill="1" applyBorder="1" applyAlignment="1">
      <alignment horizontal="center" vertical="center" wrapText="1"/>
    </xf>
    <xf numFmtId="3" fontId="53" fillId="4" borderId="1" xfId="0" applyNumberFormat="1" applyFont="1" applyFill="1" applyBorder="1" applyAlignment="1">
      <alignment horizontal="center" vertical="center" wrapText="1"/>
    </xf>
    <xf numFmtId="0" fontId="40" fillId="4" borderId="1" xfId="0" applyFont="1" applyFill="1" applyBorder="1" applyAlignment="1">
      <alignment horizontal="center" vertical="center" wrapText="1"/>
    </xf>
    <xf numFmtId="169" fontId="55" fillId="4" borderId="5" xfId="0" applyNumberFormat="1" applyFont="1" applyFill="1" applyBorder="1" applyAlignment="1">
      <alignment horizontal="center" vertical="center"/>
    </xf>
    <xf numFmtId="0" fontId="0" fillId="0" borderId="1" xfId="0" applyFont="1" applyFill="1" applyBorder="1" applyAlignment="1">
      <alignment horizontal="center" wrapText="1"/>
    </xf>
    <xf numFmtId="168" fontId="43" fillId="4" borderId="1" xfId="0" applyNumberFormat="1" applyFont="1" applyFill="1" applyBorder="1" applyAlignment="1">
      <alignment horizontal="center" vertical="center"/>
    </xf>
    <xf numFmtId="166" fontId="41" fillId="0" borderId="1" xfId="0" applyNumberFormat="1" applyFont="1" applyFill="1" applyBorder="1" applyAlignment="1">
      <alignment horizontal="center" vertical="center"/>
    </xf>
    <xf numFmtId="0" fontId="50" fillId="0" borderId="0" xfId="0" applyFont="1" applyAlignment="1">
      <alignment horizontal="center" vertical="center" wrapText="1"/>
    </xf>
    <xf numFmtId="164" fontId="41" fillId="5" borderId="1" xfId="0" applyNumberFormat="1" applyFont="1" applyFill="1" applyBorder="1" applyAlignment="1">
      <alignment horizontal="center" vertical="center"/>
    </xf>
    <xf numFmtId="164" fontId="56" fillId="5" borderId="1" xfId="0" applyNumberFormat="1" applyFont="1" applyFill="1" applyBorder="1" applyAlignment="1">
      <alignment horizontal="center" vertical="center" wrapText="1"/>
    </xf>
    <xf numFmtId="166" fontId="56" fillId="0" borderId="1" xfId="0" applyNumberFormat="1" applyFont="1" applyFill="1" applyBorder="1" applyAlignment="1">
      <alignment horizontal="center"/>
    </xf>
    <xf numFmtId="0" fontId="50" fillId="4" borderId="1" xfId="0" applyFont="1" applyFill="1" applyBorder="1" applyAlignment="1">
      <alignment horizontal="center" vertical="center" wrapText="1"/>
    </xf>
    <xf numFmtId="164" fontId="55" fillId="4" borderId="5" xfId="0" applyNumberFormat="1" applyFont="1" applyFill="1" applyBorder="1" applyAlignment="1">
      <alignment horizontal="center" vertical="center"/>
    </xf>
    <xf numFmtId="3" fontId="57" fillId="4" borderId="1" xfId="0" applyNumberFormat="1" applyFont="1" applyFill="1" applyBorder="1" applyAlignment="1">
      <alignment horizontal="right" vertical="center" wrapText="1"/>
    </xf>
    <xf numFmtId="164" fontId="43" fillId="4" borderId="5" xfId="0" applyNumberFormat="1" applyFont="1" applyFill="1" applyBorder="1" applyAlignment="1">
      <alignment horizontal="center" vertical="center"/>
    </xf>
    <xf numFmtId="0" fontId="0" fillId="4" borderId="1" xfId="0" applyFont="1" applyFill="1" applyBorder="1" applyAlignment="1">
      <alignment horizontal="center" wrapText="1"/>
    </xf>
    <xf numFmtId="3" fontId="61" fillId="4" borderId="1" xfId="0" applyNumberFormat="1" applyFont="1" applyFill="1" applyBorder="1" applyAlignment="1">
      <alignment horizontal="center" vertical="center" wrapText="1"/>
    </xf>
    <xf numFmtId="3" fontId="57" fillId="4" borderId="5" xfId="0" applyNumberFormat="1" applyFont="1" applyFill="1" applyBorder="1" applyAlignment="1">
      <alignment horizontal="center" vertical="center" wrapText="1"/>
    </xf>
    <xf numFmtId="164" fontId="56" fillId="5" borderId="5" xfId="0" applyNumberFormat="1" applyFont="1" applyFill="1" applyBorder="1" applyAlignment="1">
      <alignment horizontal="center" vertical="center" wrapText="1"/>
    </xf>
    <xf numFmtId="166" fontId="62" fillId="5" borderId="4" xfId="0" applyNumberFormat="1" applyFont="1" applyFill="1" applyBorder="1" applyAlignment="1">
      <alignment horizontal="center"/>
    </xf>
    <xf numFmtId="170" fontId="55" fillId="4" borderId="7" xfId="1" applyNumberFormat="1" applyFont="1" applyFill="1" applyBorder="1" applyAlignment="1" applyProtection="1">
      <alignment horizontal="center" vertical="center" wrapText="1"/>
    </xf>
    <xf numFmtId="3" fontId="57" fillId="4" borderId="8" xfId="0" applyNumberFormat="1" applyFont="1" applyFill="1" applyBorder="1" applyAlignment="1">
      <alignment horizontal="center" vertical="center" wrapText="1"/>
    </xf>
    <xf numFmtId="166" fontId="56" fillId="0" borderId="8" xfId="0" applyNumberFormat="1" applyFont="1" applyFill="1" applyBorder="1" applyAlignment="1">
      <alignment horizontal="center"/>
    </xf>
    <xf numFmtId="170" fontId="0" fillId="0" borderId="0" xfId="0" applyNumberFormat="1" applyAlignment="1" applyProtection="1">
      <alignment horizontal="center" vertical="center" wrapText="1"/>
    </xf>
    <xf numFmtId="3" fontId="57" fillId="4" borderId="6" xfId="0" applyNumberFormat="1" applyFont="1" applyFill="1" applyBorder="1" applyAlignment="1">
      <alignment horizontal="center" vertical="center" wrapText="1"/>
    </xf>
    <xf numFmtId="164" fontId="41" fillId="5" borderId="6" xfId="0" applyNumberFormat="1" applyFont="1" applyFill="1" applyBorder="1" applyAlignment="1">
      <alignment horizontal="center" vertical="center" wrapText="1"/>
    </xf>
    <xf numFmtId="3" fontId="61" fillId="0" borderId="1" xfId="0" applyNumberFormat="1" applyFont="1" applyFill="1" applyBorder="1" applyAlignment="1">
      <alignment horizontal="center" vertical="center" wrapText="1"/>
    </xf>
    <xf numFmtId="3" fontId="53" fillId="0" borderId="1" xfId="0" applyNumberFormat="1" applyFont="1" applyFill="1" applyBorder="1" applyAlignment="1">
      <alignment horizontal="center" vertical="center" wrapText="1"/>
    </xf>
    <xf numFmtId="166" fontId="41" fillId="0" borderId="5" xfId="0" applyNumberFormat="1" applyFont="1" applyFill="1" applyBorder="1" applyAlignment="1">
      <alignment horizontal="center"/>
    </xf>
    <xf numFmtId="168" fontId="43" fillId="4" borderId="1" xfId="1" applyNumberFormat="1" applyFont="1" applyFill="1" applyBorder="1" applyAlignment="1">
      <alignment horizontal="center" vertical="center" wrapText="1"/>
    </xf>
    <xf numFmtId="3" fontId="52" fillId="4" borderId="5" xfId="0" applyNumberFormat="1" applyFont="1" applyFill="1" applyBorder="1" applyAlignment="1">
      <alignment horizontal="center" vertical="center" wrapText="1"/>
    </xf>
    <xf numFmtId="3" fontId="52" fillId="4" borderId="8" xfId="0" applyNumberFormat="1" applyFont="1" applyFill="1" applyBorder="1" applyAlignment="1">
      <alignment horizontal="center" vertical="center" wrapText="1"/>
    </xf>
    <xf numFmtId="3" fontId="52" fillId="4" borderId="6" xfId="0" applyNumberFormat="1" applyFont="1" applyFill="1" applyBorder="1" applyAlignment="1">
      <alignment horizontal="center" vertical="center" wrapText="1"/>
    </xf>
    <xf numFmtId="4" fontId="64" fillId="4" borderId="1" xfId="0" applyNumberFormat="1" applyFont="1" applyFill="1" applyBorder="1" applyAlignment="1">
      <alignment horizontal="center" vertical="center" wrapText="1"/>
    </xf>
    <xf numFmtId="0" fontId="45" fillId="4" borderId="1" xfId="0" applyFont="1" applyFill="1" applyBorder="1" applyAlignment="1">
      <alignment vertical="center"/>
    </xf>
    <xf numFmtId="0" fontId="46" fillId="4" borderId="1" xfId="0" applyFont="1" applyFill="1" applyBorder="1" applyAlignment="1">
      <alignment vertical="center" textRotation="90"/>
    </xf>
    <xf numFmtId="0" fontId="0" fillId="4" borderId="1" xfId="0" applyFill="1" applyBorder="1"/>
    <xf numFmtId="0" fontId="45" fillId="0" borderId="1" xfId="0" applyFont="1" applyFill="1" applyBorder="1"/>
    <xf numFmtId="0" fontId="46" fillId="0" borderId="1" xfId="0" applyFont="1" applyFill="1" applyBorder="1" applyAlignment="1">
      <alignment textRotation="90"/>
    </xf>
    <xf numFmtId="166" fontId="56" fillId="5" borderId="1" xfId="0" applyNumberFormat="1" applyFont="1" applyFill="1" applyBorder="1" applyAlignment="1">
      <alignment horizontal="center"/>
    </xf>
    <xf numFmtId="0" fontId="0" fillId="0" borderId="1" xfId="0" applyFill="1" applyBorder="1"/>
    <xf numFmtId="171" fontId="41" fillId="5" borderId="1" xfId="0" applyNumberFormat="1" applyFont="1" applyFill="1" applyBorder="1" applyAlignment="1">
      <alignment horizontal="center" vertical="center" wrapText="1"/>
    </xf>
    <xf numFmtId="166" fontId="56" fillId="0" borderId="5" xfId="0" applyNumberFormat="1" applyFont="1" applyFill="1" applyBorder="1" applyAlignment="1">
      <alignment horizontal="center"/>
    </xf>
    <xf numFmtId="0" fontId="44" fillId="0" borderId="0" xfId="0" applyFont="1" applyFill="1" applyBorder="1" applyAlignment="1">
      <alignment textRotation="90"/>
    </xf>
    <xf numFmtId="0" fontId="45" fillId="0" borderId="0" xfId="0" applyFont="1" applyFill="1" applyBorder="1"/>
    <xf numFmtId="0" fontId="46" fillId="0" borderId="0" xfId="0" applyFont="1" applyFill="1" applyBorder="1" applyAlignment="1">
      <alignment textRotation="90"/>
    </xf>
    <xf numFmtId="0" fontId="0" fillId="0" borderId="0" xfId="0" applyFont="1" applyFill="1" applyBorder="1" applyAlignment="1">
      <alignment horizontal="center" wrapText="1"/>
    </xf>
    <xf numFmtId="3" fontId="33" fillId="0" borderId="0" xfId="0" applyNumberFormat="1" applyFont="1" applyFill="1" applyBorder="1" applyAlignment="1">
      <alignment horizontal="right" vertical="center" wrapText="1"/>
    </xf>
    <xf numFmtId="166" fontId="65" fillId="0" borderId="0" xfId="0" applyNumberFormat="1" applyFont="1" applyFill="1" applyBorder="1" applyAlignment="1">
      <alignment horizontal="center"/>
    </xf>
    <xf numFmtId="0" fontId="24" fillId="0" borderId="0" xfId="0" applyFont="1" applyFill="1" applyBorder="1" applyAlignment="1">
      <alignment horizontal="left" vertical="center" wrapText="1"/>
    </xf>
    <xf numFmtId="0" fontId="24" fillId="0" borderId="0" xfId="0" applyFont="1" applyFill="1" applyBorder="1"/>
    <xf numFmtId="164" fontId="65" fillId="5" borderId="1" xfId="0" applyNumberFormat="1" applyFont="1" applyFill="1" applyBorder="1" applyAlignment="1">
      <alignment horizontal="center" vertical="center" wrapText="1"/>
    </xf>
    <xf numFmtId="166" fontId="65" fillId="0" borderId="1" xfId="0" applyNumberFormat="1" applyFont="1" applyFill="1" applyBorder="1" applyAlignment="1">
      <alignment horizontal="center"/>
    </xf>
    <xf numFmtId="0" fontId="1" fillId="5" borderId="1" xfId="0" applyFont="1" applyFill="1" applyBorder="1" applyAlignment="1">
      <alignment horizontal="center" vertical="center" wrapText="1"/>
    </xf>
    <xf numFmtId="3" fontId="33" fillId="5" borderId="1" xfId="0" applyNumberFormat="1" applyFont="1" applyFill="1" applyBorder="1" applyAlignment="1">
      <alignment horizontal="right" vertical="center" wrapText="1"/>
    </xf>
    <xf numFmtId="0" fontId="24" fillId="5" borderId="0" xfId="0" applyFont="1" applyFill="1"/>
    <xf numFmtId="0" fontId="24" fillId="4" borderId="0" xfId="0" applyFont="1" applyFill="1" applyBorder="1"/>
    <xf numFmtId="164" fontId="70" fillId="5" borderId="5" xfId="0" applyNumberFormat="1" applyFont="1" applyFill="1" applyBorder="1" applyAlignment="1">
      <alignment horizontal="center" vertical="center" wrapText="1"/>
    </xf>
    <xf numFmtId="166" fontId="71" fillId="5" borderId="4" xfId="0" applyNumberFormat="1" applyFont="1" applyFill="1" applyBorder="1" applyAlignment="1">
      <alignment horizontal="center"/>
    </xf>
    <xf numFmtId="169" fontId="55" fillId="4" borderId="5" xfId="0" applyNumberFormat="1" applyFont="1" applyFill="1" applyBorder="1" applyAlignment="1"/>
    <xf numFmtId="3" fontId="33" fillId="5" borderId="8" xfId="0" applyNumberFormat="1" applyFont="1" applyFill="1" applyBorder="1" applyAlignment="1">
      <alignment horizontal="center" vertical="center" wrapText="1"/>
    </xf>
    <xf numFmtId="166" fontId="70" fillId="0" borderId="8" xfId="0" applyNumberFormat="1" applyFont="1" applyFill="1" applyBorder="1" applyAlignment="1">
      <alignment horizontal="center"/>
    </xf>
    <xf numFmtId="3" fontId="33" fillId="5" borderId="6" xfId="0" applyNumberFormat="1" applyFont="1" applyFill="1" applyBorder="1" applyAlignment="1">
      <alignment horizontal="center" vertical="center" wrapText="1"/>
    </xf>
    <xf numFmtId="164" fontId="72" fillId="5" borderId="6" xfId="0" applyNumberFormat="1" applyFont="1" applyFill="1" applyBorder="1" applyAlignment="1">
      <alignment horizontal="center" vertical="center" wrapText="1"/>
    </xf>
    <xf numFmtId="166" fontId="72" fillId="0" borderId="1" xfId="0" applyNumberFormat="1" applyFont="1" applyFill="1" applyBorder="1" applyAlignment="1">
      <alignment horizontal="center"/>
    </xf>
    <xf numFmtId="168" fontId="64" fillId="4" borderId="1" xfId="0" applyNumberFormat="1" applyFont="1" applyFill="1" applyBorder="1" applyAlignment="1">
      <alignment horizontal="center"/>
    </xf>
    <xf numFmtId="0" fontId="75" fillId="0" borderId="0" xfId="0" applyFont="1" applyFill="1"/>
    <xf numFmtId="0" fontId="0" fillId="4" borderId="1" xfId="0" applyFont="1" applyFill="1" applyBorder="1" applyAlignment="1">
      <alignment horizontal="center" vertical="center" wrapText="1"/>
    </xf>
    <xf numFmtId="164" fontId="72" fillId="5" borderId="1" xfId="0" applyNumberFormat="1" applyFont="1" applyFill="1" applyBorder="1" applyAlignment="1">
      <alignment horizontal="center" vertical="center" wrapText="1"/>
    </xf>
    <xf numFmtId="0" fontId="76" fillId="0" borderId="0" xfId="0" applyFont="1"/>
    <xf numFmtId="166" fontId="72" fillId="5" borderId="5" xfId="0" applyNumberFormat="1" applyFont="1" applyFill="1" applyBorder="1" applyAlignment="1">
      <alignment horizontal="center"/>
    </xf>
    <xf numFmtId="172" fontId="67" fillId="4" borderId="8" xfId="0" applyNumberFormat="1" applyFont="1" applyFill="1" applyBorder="1" applyAlignment="1">
      <alignment horizontal="center"/>
    </xf>
    <xf numFmtId="164" fontId="70" fillId="5" borderId="6" xfId="0" applyNumberFormat="1" applyFont="1" applyFill="1" applyBorder="1" applyAlignment="1">
      <alignment horizontal="center" vertical="top" wrapText="1"/>
    </xf>
    <xf numFmtId="166" fontId="70" fillId="0" borderId="1" xfId="0" applyNumberFormat="1" applyFont="1" applyFill="1" applyBorder="1" applyAlignment="1">
      <alignment horizontal="center"/>
    </xf>
    <xf numFmtId="4" fontId="51" fillId="4" borderId="1" xfId="0" applyNumberFormat="1" applyFont="1" applyFill="1" applyBorder="1" applyAlignment="1">
      <alignment horizontal="center" vertical="center" wrapText="1"/>
    </xf>
    <xf numFmtId="4" fontId="77" fillId="4" borderId="1" xfId="0" applyNumberFormat="1" applyFont="1" applyFill="1" applyBorder="1" applyAlignment="1">
      <alignment horizontal="center" wrapText="1"/>
    </xf>
    <xf numFmtId="166" fontId="41" fillId="5" borderId="4" xfId="0" applyNumberFormat="1" applyFont="1" applyFill="1" applyBorder="1" applyAlignment="1">
      <alignment horizontal="center"/>
    </xf>
    <xf numFmtId="3" fontId="67" fillId="4" borderId="5" xfId="0" applyNumberFormat="1" applyFont="1" applyFill="1" applyBorder="1" applyAlignment="1"/>
    <xf numFmtId="3" fontId="67" fillId="4" borderId="8" xfId="0" applyNumberFormat="1" applyFont="1" applyFill="1" applyBorder="1" applyAlignment="1"/>
    <xf numFmtId="166" fontId="72" fillId="0" borderId="8" xfId="0" applyNumberFormat="1" applyFont="1" applyFill="1" applyBorder="1" applyAlignment="1">
      <alignment horizontal="center"/>
    </xf>
    <xf numFmtId="3" fontId="67" fillId="4" borderId="6" xfId="0" applyNumberFormat="1" applyFont="1" applyFill="1" applyBorder="1" applyAlignment="1"/>
    <xf numFmtId="166" fontId="70" fillId="5" borderId="8" xfId="0" applyNumberFormat="1" applyFont="1" applyFill="1" applyBorder="1" applyAlignment="1">
      <alignment horizontal="center"/>
    </xf>
    <xf numFmtId="166" fontId="72" fillId="5" borderId="6" xfId="0" applyNumberFormat="1" applyFont="1" applyFill="1" applyBorder="1" applyAlignment="1">
      <alignment horizontal="center"/>
    </xf>
    <xf numFmtId="0" fontId="33" fillId="5" borderId="6" xfId="0" applyFont="1" applyFill="1" applyBorder="1" applyAlignment="1">
      <alignment vertical="center" wrapText="1"/>
    </xf>
    <xf numFmtId="3" fontId="64" fillId="4" borderId="5" xfId="0" applyNumberFormat="1" applyFont="1" applyFill="1" applyBorder="1" applyAlignment="1">
      <alignment horizontal="center" vertical="center" wrapText="1"/>
    </xf>
    <xf numFmtId="0" fontId="33" fillId="5" borderId="1" xfId="0" applyFont="1" applyFill="1" applyBorder="1" applyAlignment="1">
      <alignment vertical="center" wrapText="1"/>
    </xf>
    <xf numFmtId="3" fontId="64" fillId="4" borderId="8" xfId="0" applyNumberFormat="1" applyFont="1" applyFill="1" applyBorder="1" applyAlignment="1">
      <alignment horizontal="center" vertical="center" wrapText="1"/>
    </xf>
    <xf numFmtId="3" fontId="33" fillId="5" borderId="1" xfId="0" applyNumberFormat="1" applyFont="1" applyFill="1" applyBorder="1" applyAlignment="1">
      <alignment vertical="center" wrapText="1"/>
    </xf>
    <xf numFmtId="3" fontId="47" fillId="5" borderId="1" xfId="0" applyNumberFormat="1" applyFont="1" applyFill="1" applyBorder="1" applyAlignment="1">
      <alignment horizontal="center" vertical="center" wrapText="1"/>
    </xf>
    <xf numFmtId="166" fontId="72" fillId="5" borderId="1" xfId="0" applyNumberFormat="1" applyFont="1" applyFill="1" applyBorder="1" applyAlignment="1">
      <alignment horizontal="center"/>
    </xf>
    <xf numFmtId="0" fontId="77" fillId="4" borderId="1" xfId="0" applyFont="1" applyFill="1" applyBorder="1" applyAlignment="1">
      <alignment horizontal="center" vertical="top" wrapText="1"/>
    </xf>
    <xf numFmtId="4" fontId="64" fillId="4" borderId="5" xfId="0" applyNumberFormat="1" applyFont="1" applyFill="1" applyBorder="1" applyAlignment="1">
      <alignment horizontal="center" vertical="center" wrapText="1"/>
    </xf>
    <xf numFmtId="3" fontId="33" fillId="4" borderId="5" xfId="0" applyNumberFormat="1" applyFont="1" applyFill="1" applyBorder="1" applyAlignment="1">
      <alignment horizontal="right" vertical="center" wrapText="1"/>
    </xf>
    <xf numFmtId="3" fontId="47" fillId="0" borderId="5" xfId="0" applyNumberFormat="1" applyFont="1" applyFill="1" applyBorder="1" applyAlignment="1">
      <alignment horizontal="center" vertical="center" wrapText="1"/>
    </xf>
    <xf numFmtId="4" fontId="77" fillId="4" borderId="1" xfId="0" applyNumberFormat="1" applyFont="1" applyFill="1" applyBorder="1" applyAlignment="1">
      <alignment horizontal="center" vertical="center" wrapText="1"/>
    </xf>
    <xf numFmtId="0" fontId="0" fillId="0" borderId="2" xfId="0" applyFont="1" applyFill="1" applyBorder="1" applyAlignment="1">
      <alignment horizontal="center" wrapText="1"/>
    </xf>
    <xf numFmtId="3" fontId="33" fillId="0" borderId="2" xfId="0" applyNumberFormat="1" applyFont="1" applyFill="1" applyBorder="1" applyAlignment="1">
      <alignment horizontal="right" vertical="center" wrapText="1"/>
    </xf>
    <xf numFmtId="3" fontId="33" fillId="0" borderId="3" xfId="0" applyNumberFormat="1" applyFont="1" applyFill="1" applyBorder="1" applyAlignment="1">
      <alignment horizontal="right" vertical="center" wrapText="1"/>
    </xf>
    <xf numFmtId="3" fontId="47" fillId="0" borderId="3" xfId="0" applyNumberFormat="1" applyFont="1" applyFill="1" applyBorder="1" applyAlignment="1">
      <alignment horizontal="center" vertical="center" wrapText="1"/>
    </xf>
    <xf numFmtId="3" fontId="33" fillId="0" borderId="4" xfId="0" applyNumberFormat="1" applyFont="1" applyFill="1" applyBorder="1" applyAlignment="1">
      <alignment horizontal="right" vertical="center" wrapText="1"/>
    </xf>
    <xf numFmtId="173" fontId="41" fillId="0" borderId="4" xfId="1" applyNumberFormat="1" applyFont="1" applyFill="1" applyBorder="1" applyAlignment="1">
      <alignment horizontal="center"/>
    </xf>
    <xf numFmtId="164" fontId="70" fillId="5" borderId="6" xfId="0" applyNumberFormat="1" applyFont="1" applyFill="1" applyBorder="1" applyAlignment="1">
      <alignment horizontal="center" vertical="center" wrapText="1"/>
    </xf>
    <xf numFmtId="0" fontId="45" fillId="0" borderId="2" xfId="0" applyFont="1" applyFill="1" applyBorder="1" applyAlignment="1">
      <alignment horizontal="center" wrapText="1"/>
    </xf>
    <xf numFmtId="3" fontId="47" fillId="0" borderId="2" xfId="0" applyNumberFormat="1" applyFont="1" applyFill="1" applyBorder="1" applyAlignment="1">
      <alignment horizontal="center" vertical="center" wrapText="1"/>
    </xf>
    <xf numFmtId="3" fontId="47" fillId="0" borderId="4" xfId="0" applyNumberFormat="1" applyFont="1" applyFill="1" applyBorder="1" applyAlignment="1">
      <alignment horizontal="center" vertical="center" wrapText="1"/>
    </xf>
    <xf numFmtId="166" fontId="70" fillId="5" borderId="13" xfId="0" applyNumberFormat="1" applyFont="1" applyFill="1" applyBorder="1" applyAlignment="1">
      <alignment horizontal="center" vertical="center"/>
    </xf>
    <xf numFmtId="166" fontId="72" fillId="5" borderId="13" xfId="0" applyNumberFormat="1" applyFont="1" applyFill="1" applyBorder="1" applyAlignment="1">
      <alignment horizontal="center"/>
    </xf>
    <xf numFmtId="164" fontId="83" fillId="4" borderId="1" xfId="0" applyNumberFormat="1" applyFont="1" applyFill="1" applyBorder="1" applyAlignment="1">
      <alignment horizontal="center" vertical="center" wrapText="1"/>
    </xf>
    <xf numFmtId="164" fontId="83" fillId="4" borderId="1" xfId="0" applyNumberFormat="1" applyFont="1" applyFill="1" applyBorder="1" applyAlignment="1">
      <alignment horizontal="center" vertical="center"/>
    </xf>
    <xf numFmtId="164" fontId="70" fillId="5" borderId="4" xfId="0" applyNumberFormat="1" applyFont="1" applyFill="1" applyBorder="1" applyAlignment="1">
      <alignment horizontal="center" vertical="center" wrapText="1"/>
    </xf>
    <xf numFmtId="166" fontId="70" fillId="0" borderId="4" xfId="0" applyNumberFormat="1" applyFont="1" applyFill="1" applyBorder="1" applyAlignment="1">
      <alignment horizontal="center"/>
    </xf>
    <xf numFmtId="164" fontId="72" fillId="5" borderId="4" xfId="0" applyNumberFormat="1" applyFont="1" applyFill="1" applyBorder="1" applyAlignment="1">
      <alignment horizontal="center" vertical="center" wrapText="1"/>
    </xf>
    <xf numFmtId="0" fontId="48" fillId="4" borderId="2" xfId="0" applyFont="1" applyFill="1" applyBorder="1" applyAlignment="1">
      <alignment horizontal="center" wrapText="1"/>
    </xf>
    <xf numFmtId="3" fontId="33" fillId="5" borderId="2" xfId="0" applyNumberFormat="1" applyFont="1" applyFill="1" applyBorder="1" applyAlignment="1">
      <alignment vertical="center" wrapText="1"/>
    </xf>
    <xf numFmtId="3" fontId="33" fillId="5" borderId="3" xfId="0" applyNumberFormat="1" applyFont="1" applyFill="1" applyBorder="1" applyAlignment="1">
      <alignment vertical="center" wrapText="1"/>
    </xf>
    <xf numFmtId="3" fontId="33" fillId="5" borderId="4" xfId="0" applyNumberFormat="1" applyFont="1" applyFill="1" applyBorder="1" applyAlignment="1">
      <alignment vertical="center" wrapText="1"/>
    </xf>
    <xf numFmtId="166" fontId="72" fillId="0" borderId="4" xfId="0" applyNumberFormat="1" applyFont="1" applyFill="1" applyBorder="1" applyAlignment="1">
      <alignment horizontal="center"/>
    </xf>
    <xf numFmtId="164" fontId="84" fillId="14" borderId="1" xfId="0" applyNumberFormat="1" applyFont="1" applyFill="1" applyBorder="1" applyAlignment="1">
      <alignment horizontal="center" vertical="center" wrapText="1"/>
    </xf>
    <xf numFmtId="0" fontId="85" fillId="5" borderId="0" xfId="0" applyFont="1" applyFill="1"/>
    <xf numFmtId="174" fontId="86" fillId="14" borderId="1" xfId="0" applyNumberFormat="1" applyFont="1" applyFill="1" applyBorder="1" applyAlignment="1">
      <alignment horizontal="center" vertical="center" wrapText="1"/>
    </xf>
    <xf numFmtId="166" fontId="62" fillId="5" borderId="0" xfId="0" applyNumberFormat="1" applyFont="1" applyFill="1" applyBorder="1" applyAlignment="1">
      <alignment horizontal="center"/>
    </xf>
    <xf numFmtId="166" fontId="84" fillId="14" borderId="1" xfId="0" applyNumberFormat="1" applyFont="1" applyFill="1" applyBorder="1" applyAlignment="1">
      <alignment horizontal="center"/>
    </xf>
    <xf numFmtId="0" fontId="0" fillId="14" borderId="2" xfId="0" applyFont="1" applyFill="1" applyBorder="1" applyAlignment="1">
      <alignment horizontal="center" wrapText="1"/>
    </xf>
    <xf numFmtId="3" fontId="33" fillId="14" borderId="2" xfId="0" applyNumberFormat="1" applyFont="1" applyFill="1" applyBorder="1" applyAlignment="1">
      <alignment horizontal="center" vertical="center" wrapText="1"/>
    </xf>
    <xf numFmtId="3" fontId="33" fillId="14" borderId="3" xfId="0" applyNumberFormat="1" applyFont="1" applyFill="1" applyBorder="1" applyAlignment="1">
      <alignment horizontal="center" vertical="center" wrapText="1"/>
    </xf>
    <xf numFmtId="3" fontId="33" fillId="14" borderId="4" xfId="0" applyNumberFormat="1" applyFont="1" applyFill="1" applyBorder="1" applyAlignment="1">
      <alignment horizontal="center" vertical="center" wrapText="1"/>
    </xf>
    <xf numFmtId="2" fontId="72" fillId="14" borderId="4" xfId="0" applyNumberFormat="1" applyFont="1" applyFill="1" applyBorder="1" applyAlignment="1">
      <alignment horizontal="center" vertical="center" wrapText="1"/>
    </xf>
    <xf numFmtId="0" fontId="75" fillId="5" borderId="0" xfId="0" applyFont="1" applyFill="1"/>
    <xf numFmtId="0" fontId="0" fillId="5" borderId="1" xfId="0" applyFont="1" applyFill="1" applyBorder="1" applyAlignment="1">
      <alignment horizontal="center" vertical="center" wrapText="1"/>
    </xf>
    <xf numFmtId="166" fontId="54" fillId="5" borderId="1" xfId="0" applyNumberFormat="1" applyFont="1" applyFill="1" applyBorder="1" applyAlignment="1">
      <alignment horizontal="center" vertical="center" wrapText="1"/>
    </xf>
    <xf numFmtId="0" fontId="24" fillId="5" borderId="0" xfId="0" applyFont="1" applyFill="1" applyBorder="1"/>
    <xf numFmtId="0" fontId="0" fillId="4" borderId="2" xfId="0" applyFont="1" applyFill="1" applyBorder="1" applyAlignment="1">
      <alignment horizontal="center" wrapText="1"/>
    </xf>
    <xf numFmtId="0" fontId="45" fillId="5" borderId="3" xfId="0" applyFont="1" applyFill="1" applyBorder="1" applyAlignment="1">
      <alignment vertical="center" wrapText="1"/>
    </xf>
    <xf numFmtId="0" fontId="45" fillId="5" borderId="4" xfId="0" applyFont="1" applyFill="1" applyBorder="1" applyAlignment="1">
      <alignment vertical="center" wrapText="1"/>
    </xf>
    <xf numFmtId="166" fontId="72" fillId="5" borderId="4" xfId="0" applyNumberFormat="1" applyFont="1" applyFill="1" applyBorder="1" applyAlignment="1">
      <alignment horizontal="center"/>
    </xf>
    <xf numFmtId="166" fontId="65" fillId="5" borderId="1" xfId="0" applyNumberFormat="1" applyFont="1" applyFill="1" applyBorder="1" applyAlignment="1">
      <alignment horizontal="center"/>
    </xf>
    <xf numFmtId="0" fontId="24" fillId="4" borderId="0" xfId="0" applyFont="1" applyFill="1" applyBorder="1" applyAlignment="1">
      <alignment horizontal="left" vertical="top" wrapText="1"/>
    </xf>
    <xf numFmtId="0" fontId="17" fillId="4" borderId="0" xfId="0" applyFont="1" applyFill="1" applyBorder="1" applyAlignment="1">
      <alignment textRotation="90"/>
    </xf>
    <xf numFmtId="0" fontId="20" fillId="4" borderId="0" xfId="0" applyFont="1" applyFill="1" applyBorder="1" applyAlignment="1">
      <alignment horizontal="left" vertical="center"/>
    </xf>
    <xf numFmtId="0" fontId="87" fillId="4" borderId="0" xfId="0" applyFont="1" applyFill="1" applyBorder="1" applyAlignment="1">
      <alignment horizontal="left" vertical="center" textRotation="90"/>
    </xf>
    <xf numFmtId="0" fontId="19" fillId="4" borderId="0" xfId="0" applyFont="1" applyFill="1" applyBorder="1" applyAlignment="1">
      <alignment horizontal="center" wrapText="1"/>
    </xf>
    <xf numFmtId="0" fontId="20" fillId="4" borderId="0" xfId="0" applyFont="1" applyFill="1" applyBorder="1"/>
    <xf numFmtId="0" fontId="20" fillId="4" borderId="0" xfId="0" applyFont="1" applyFill="1" applyBorder="1" applyAlignment="1">
      <alignment vertical="center"/>
    </xf>
    <xf numFmtId="166" fontId="88" fillId="4" borderId="0" xfId="0" applyNumberFormat="1" applyFont="1" applyFill="1" applyBorder="1" applyAlignment="1">
      <alignment vertical="center"/>
    </xf>
    <xf numFmtId="3" fontId="17" fillId="4" borderId="0" xfId="0" applyNumberFormat="1" applyFont="1" applyFill="1" applyBorder="1"/>
    <xf numFmtId="0" fontId="24" fillId="4" borderId="0" xfId="0" applyFont="1" applyFill="1" applyBorder="1" applyAlignment="1">
      <alignment horizontal="left" vertical="center" wrapText="1"/>
    </xf>
    <xf numFmtId="0" fontId="50" fillId="3" borderId="0" xfId="3" applyFont="1" applyBorder="1" applyAlignment="1">
      <alignment textRotation="90"/>
    </xf>
    <xf numFmtId="0" fontId="89" fillId="2" borderId="0" xfId="2" applyBorder="1" applyAlignment="1">
      <alignment horizontal="left" vertical="center" wrapText="1"/>
    </xf>
    <xf numFmtId="0" fontId="89" fillId="2" borderId="0" xfId="2" applyBorder="1"/>
    <xf numFmtId="0" fontId="2" fillId="3" borderId="0" xfId="3" applyBorder="1" applyAlignment="1">
      <alignment textRotation="90"/>
    </xf>
    <xf numFmtId="0" fontId="2" fillId="3" borderId="0" xfId="3" applyAlignment="1">
      <alignment horizontal="center" vertical="center"/>
    </xf>
    <xf numFmtId="0" fontId="50" fillId="3" borderId="0" xfId="3" applyFont="1" applyAlignment="1">
      <alignment horizontal="center" vertical="center"/>
    </xf>
    <xf numFmtId="0" fontId="67" fillId="4" borderId="0" xfId="0" applyFont="1" applyFill="1" applyAlignment="1">
      <alignment horizontal="center" vertical="center"/>
    </xf>
    <xf numFmtId="0" fontId="90" fillId="3" borderId="0" xfId="3" applyFont="1" applyBorder="1" applyAlignment="1">
      <alignment textRotation="90"/>
    </xf>
    <xf numFmtId="0" fontId="90" fillId="3" borderId="0" xfId="3" applyFont="1" applyBorder="1" applyAlignment="1">
      <alignment horizontal="left" vertical="center"/>
    </xf>
    <xf numFmtId="0" fontId="90" fillId="3" borderId="0" xfId="3" applyFont="1" applyBorder="1" applyAlignment="1">
      <alignment horizontal="left" vertical="center" textRotation="90"/>
    </xf>
    <xf numFmtId="0" fontId="90" fillId="3" borderId="0" xfId="3" applyFont="1" applyBorder="1" applyAlignment="1">
      <alignment horizontal="center" wrapText="1"/>
    </xf>
    <xf numFmtId="0" fontId="90" fillId="3" borderId="0" xfId="3" applyFont="1" applyBorder="1"/>
    <xf numFmtId="0" fontId="90" fillId="3" borderId="0" xfId="3" applyFont="1" applyBorder="1" applyAlignment="1">
      <alignment vertical="center"/>
    </xf>
    <xf numFmtId="0" fontId="2" fillId="3" borderId="0" xfId="3" applyBorder="1" applyAlignment="1">
      <alignment vertical="center"/>
    </xf>
    <xf numFmtId="0" fontId="2" fillId="3" borderId="0" xfId="3" applyBorder="1"/>
    <xf numFmtId="166" fontId="2" fillId="3" borderId="0" xfId="3" applyNumberFormat="1" applyBorder="1" applyAlignment="1">
      <alignment vertical="center"/>
    </xf>
    <xf numFmtId="3" fontId="2" fillId="3" borderId="0" xfId="3" applyNumberFormat="1" applyBorder="1"/>
    <xf numFmtId="0" fontId="87" fillId="4" borderId="0" xfId="0" applyFont="1" applyFill="1" applyAlignment="1">
      <alignment horizontal="left" vertical="center" textRotation="90"/>
    </xf>
    <xf numFmtId="0" fontId="20" fillId="4" borderId="0" xfId="0" applyFont="1" applyFill="1" applyAlignment="1">
      <alignment vertical="center"/>
    </xf>
    <xf numFmtId="166" fontId="88" fillId="4" borderId="0" xfId="0" applyNumberFormat="1" applyFont="1" applyFill="1" applyAlignment="1">
      <alignment vertical="center"/>
    </xf>
    <xf numFmtId="3" fontId="17" fillId="4" borderId="0" xfId="0" applyNumberFormat="1" applyFont="1" applyFill="1"/>
    <xf numFmtId="0" fontId="24" fillId="4" borderId="0" xfId="0" applyFont="1" applyFill="1" applyAlignment="1">
      <alignment horizontal="left" vertical="center" wrapText="1"/>
    </xf>
    <xf numFmtId="0" fontId="20" fillId="4" borderId="16" xfId="0" applyFont="1" applyFill="1" applyBorder="1" applyAlignment="1">
      <alignment horizontal="left" vertical="center"/>
    </xf>
    <xf numFmtId="0" fontId="87" fillId="4" borderId="17" xfId="0" applyFont="1" applyFill="1" applyBorder="1" applyAlignment="1">
      <alignment horizontal="left" vertical="center" textRotation="90"/>
    </xf>
    <xf numFmtId="0" fontId="19" fillId="4" borderId="17" xfId="0" applyFont="1" applyFill="1" applyBorder="1" applyAlignment="1">
      <alignment horizontal="center" wrapText="1"/>
    </xf>
    <xf numFmtId="0" fontId="33" fillId="4" borderId="18" xfId="0" applyFont="1" applyFill="1" applyBorder="1" applyAlignment="1">
      <alignment horizontal="center" vertical="center" wrapText="1"/>
    </xf>
    <xf numFmtId="0" fontId="91" fillId="4" borderId="18" xfId="0" applyFont="1" applyFill="1" applyBorder="1" applyAlignment="1">
      <alignment horizontal="center" vertical="center" wrapText="1"/>
    </xf>
    <xf numFmtId="0" fontId="91" fillId="4" borderId="19" xfId="0" applyFont="1" applyFill="1" applyBorder="1" applyAlignment="1">
      <alignment horizontal="center" vertical="center" wrapText="1"/>
    </xf>
    <xf numFmtId="166" fontId="88" fillId="4" borderId="0" xfId="0" applyNumberFormat="1" applyFont="1" applyFill="1" applyBorder="1"/>
    <xf numFmtId="0" fontId="17" fillId="4" borderId="0" xfId="0" applyFont="1" applyFill="1" applyBorder="1"/>
    <xf numFmtId="0" fontId="20" fillId="4" borderId="20" xfId="0" applyFont="1" applyFill="1" applyBorder="1" applyAlignment="1">
      <alignment horizontal="left" vertical="center"/>
    </xf>
    <xf numFmtId="0" fontId="33" fillId="4" borderId="23" xfId="0" applyFont="1" applyFill="1" applyBorder="1" applyAlignment="1">
      <alignment horizontal="center" vertical="center" wrapText="1"/>
    </xf>
    <xf numFmtId="3" fontId="32" fillId="4" borderId="23" xfId="0" applyNumberFormat="1" applyFont="1" applyFill="1" applyBorder="1" applyAlignment="1">
      <alignment horizontal="center"/>
    </xf>
    <xf numFmtId="0" fontId="92" fillId="0" borderId="5" xfId="4" applyFont="1" applyFill="1" applyBorder="1" applyAlignment="1" applyProtection="1">
      <alignment horizontal="left" vertical="center" wrapText="1"/>
    </xf>
    <xf numFmtId="0" fontId="20" fillId="4" borderId="25" xfId="0" applyFont="1" applyFill="1" applyBorder="1" applyAlignment="1">
      <alignment horizontal="left" vertical="center"/>
    </xf>
    <xf numFmtId="0" fontId="33" fillId="4" borderId="28" xfId="0" applyFont="1" applyFill="1" applyBorder="1" applyAlignment="1">
      <alignment horizontal="center" vertical="center" wrapText="1"/>
    </xf>
    <xf numFmtId="3" fontId="32" fillId="4" borderId="29" xfId="0" applyNumberFormat="1" applyFont="1" applyFill="1" applyBorder="1" applyAlignment="1">
      <alignment horizontal="center"/>
    </xf>
    <xf numFmtId="0" fontId="20" fillId="4" borderId="31" xfId="0" applyFont="1" applyFill="1" applyBorder="1" applyAlignment="1">
      <alignment horizontal="left" vertical="center"/>
    </xf>
    <xf numFmtId="0" fontId="33" fillId="4" borderId="8" xfId="0" applyFont="1" applyFill="1" applyBorder="1" applyAlignment="1">
      <alignment horizontal="center" vertical="center" wrapText="1"/>
    </xf>
    <xf numFmtId="3" fontId="32" fillId="4" borderId="8" xfId="0" applyNumberFormat="1" applyFont="1" applyFill="1" applyBorder="1" applyAlignment="1">
      <alignment horizontal="center"/>
    </xf>
    <xf numFmtId="0" fontId="33" fillId="4" borderId="32" xfId="0" applyFont="1" applyFill="1" applyBorder="1" applyAlignment="1">
      <alignment vertical="center" wrapText="1"/>
    </xf>
    <xf numFmtId="0" fontId="33" fillId="4" borderId="33" xfId="0" applyFont="1" applyFill="1" applyBorder="1" applyAlignment="1">
      <alignment vertical="center" wrapText="1"/>
    </xf>
    <xf numFmtId="0" fontId="47" fillId="4" borderId="33" xfId="0" applyFont="1" applyFill="1" applyBorder="1" applyAlignment="1">
      <alignment horizontal="center" vertical="center" wrapText="1"/>
    </xf>
    <xf numFmtId="0" fontId="17" fillId="4" borderId="0" xfId="0" applyFont="1" applyFill="1" applyAlignment="1">
      <alignment vertical="center"/>
    </xf>
    <xf numFmtId="0" fontId="93" fillId="4" borderId="0" xfId="0" applyFont="1" applyFill="1" applyAlignment="1">
      <alignment horizontal="left" vertical="center" wrapText="1"/>
    </xf>
    <xf numFmtId="0" fontId="17" fillId="4" borderId="0" xfId="0" applyFont="1" applyFill="1" applyAlignment="1">
      <alignment vertical="center" textRotation="90"/>
    </xf>
    <xf numFmtId="3" fontId="32" fillId="4" borderId="29" xfId="0" applyNumberFormat="1" applyFont="1" applyFill="1" applyBorder="1" applyAlignment="1">
      <alignment horizontal="center" vertical="center"/>
    </xf>
    <xf numFmtId="0" fontId="24" fillId="4" borderId="0" xfId="0" applyFont="1" applyFill="1" applyAlignment="1">
      <alignment vertical="center"/>
    </xf>
    <xf numFmtId="0" fontId="33" fillId="5" borderId="9" xfId="0" applyFont="1" applyFill="1" applyBorder="1" applyAlignment="1">
      <alignment horizontal="center" vertical="center" wrapText="1"/>
    </xf>
    <xf numFmtId="0" fontId="33" fillId="5" borderId="7" xfId="0" applyFont="1" applyFill="1" applyBorder="1" applyAlignment="1">
      <alignment horizontal="center" vertical="center" wrapText="1"/>
    </xf>
    <xf numFmtId="3" fontId="32" fillId="4" borderId="7" xfId="0" applyNumberFormat="1" applyFont="1" applyFill="1" applyBorder="1" applyAlignment="1">
      <alignment horizontal="center"/>
    </xf>
    <xf numFmtId="0" fontId="33" fillId="4" borderId="2" xfId="0" applyFont="1" applyFill="1" applyBorder="1" applyAlignment="1">
      <alignment horizontal="center" vertical="center" wrapText="1"/>
    </xf>
    <xf numFmtId="0" fontId="33" fillId="4" borderId="3" xfId="0" applyFont="1" applyFill="1" applyBorder="1" applyAlignment="1">
      <alignment horizontal="center" vertical="center" wrapText="1"/>
    </xf>
    <xf numFmtId="3" fontId="32" fillId="4" borderId="3" xfId="0" applyNumberFormat="1" applyFont="1" applyFill="1" applyBorder="1" applyAlignment="1">
      <alignment horizontal="center"/>
    </xf>
    <xf numFmtId="0" fontId="0" fillId="4" borderId="0" xfId="0" applyFill="1" applyBorder="1" applyAlignment="1">
      <alignment horizontal="center" vertical="center" wrapText="1"/>
    </xf>
    <xf numFmtId="0" fontId="33" fillId="4" borderId="0" xfId="0" applyFont="1" applyFill="1" applyBorder="1" applyAlignment="1">
      <alignment horizontal="center" vertical="center" wrapText="1"/>
    </xf>
    <xf numFmtId="3" fontId="32" fillId="4" borderId="0" xfId="0" applyNumberFormat="1" applyFont="1" applyFill="1" applyBorder="1" applyAlignment="1">
      <alignment horizontal="center"/>
    </xf>
    <xf numFmtId="0" fontId="35" fillId="0" borderId="0" xfId="0" applyFont="1" applyBorder="1" applyAlignment="1">
      <alignment vertical="center"/>
    </xf>
    <xf numFmtId="0" fontId="17" fillId="4" borderId="0" xfId="0" applyFont="1" applyFill="1" applyBorder="1" applyAlignment="1">
      <alignment horizontal="left" vertical="center"/>
    </xf>
    <xf numFmtId="0" fontId="94" fillId="4" borderId="0" xfId="0" applyFont="1" applyFill="1" applyBorder="1" applyAlignment="1">
      <alignment horizontal="center" vertical="center" wrapText="1"/>
    </xf>
    <xf numFmtId="0" fontId="95" fillId="4" borderId="0" xfId="0" applyFont="1" applyFill="1" applyBorder="1" applyAlignment="1">
      <alignment horizontal="left" vertical="center"/>
    </xf>
    <xf numFmtId="0" fontId="96" fillId="4" borderId="0" xfId="0" applyFont="1" applyFill="1" applyBorder="1" applyAlignment="1">
      <alignment horizontal="center" vertical="center" wrapText="1"/>
    </xf>
    <xf numFmtId="0" fontId="39" fillId="4" borderId="0" xfId="0" applyFont="1" applyFill="1" applyBorder="1" applyAlignment="1">
      <alignment horizontal="center" vertical="center" wrapText="1"/>
    </xf>
    <xf numFmtId="0" fontId="97" fillId="0" borderId="0" xfId="0" applyFont="1" applyBorder="1" applyAlignment="1">
      <alignment vertical="center"/>
    </xf>
    <xf numFmtId="0" fontId="98" fillId="4" borderId="0" xfId="0" applyFont="1" applyFill="1" applyBorder="1"/>
    <xf numFmtId="0" fontId="68" fillId="4" borderId="0" xfId="0" applyFont="1" applyFill="1" applyBorder="1" applyAlignment="1">
      <alignment horizontal="left" vertical="center" wrapText="1"/>
    </xf>
    <xf numFmtId="0" fontId="68" fillId="4" borderId="0" xfId="0" applyFont="1" applyFill="1" applyBorder="1"/>
    <xf numFmtId="0" fontId="99" fillId="4" borderId="0" xfId="0" applyFont="1" applyFill="1" applyAlignment="1">
      <alignment horizontal="left" vertical="center"/>
    </xf>
    <xf numFmtId="0" fontId="100" fillId="4" borderId="0" xfId="0" applyFont="1" applyFill="1" applyAlignment="1">
      <alignment horizontal="left" vertical="center"/>
    </xf>
    <xf numFmtId="0" fontId="101" fillId="4" borderId="0" xfId="0" applyFont="1" applyFill="1" applyAlignment="1">
      <alignment horizontal="center" vertical="center" wrapText="1"/>
    </xf>
    <xf numFmtId="0" fontId="99" fillId="4" borderId="0" xfId="0" applyFont="1" applyFill="1" applyAlignment="1">
      <alignment vertical="center"/>
    </xf>
    <xf numFmtId="3" fontId="99" fillId="4" borderId="0" xfId="0" applyNumberFormat="1" applyFont="1" applyFill="1"/>
    <xf numFmtId="0" fontId="99" fillId="4" borderId="0" xfId="0" applyFont="1" applyFill="1" applyAlignment="1">
      <alignment horizontal="left" vertical="center" wrapText="1"/>
    </xf>
    <xf numFmtId="0" fontId="99" fillId="4" borderId="0" xfId="0" applyFont="1" applyFill="1"/>
    <xf numFmtId="0" fontId="99" fillId="4" borderId="0" xfId="0" quotePrefix="1" applyFont="1" applyFill="1" applyAlignment="1">
      <alignment horizontal="left" vertical="center"/>
    </xf>
    <xf numFmtId="0" fontId="100" fillId="4" borderId="0" xfId="0" applyFont="1" applyFill="1" applyAlignment="1">
      <alignment horizontal="left" vertical="center" textRotation="90"/>
    </xf>
    <xf numFmtId="0" fontId="102" fillId="4" borderId="0" xfId="0" applyFont="1" applyFill="1" applyAlignment="1">
      <alignment vertical="center"/>
    </xf>
    <xf numFmtId="0" fontId="24" fillId="5" borderId="0" xfId="0" applyFont="1" applyFill="1" applyAlignment="1">
      <alignment horizontal="left" vertical="center"/>
    </xf>
    <xf numFmtId="0" fontId="68" fillId="4" borderId="0" xfId="0" applyFont="1" applyFill="1" applyAlignment="1">
      <alignment horizontal="left" vertical="center" textRotation="90"/>
    </xf>
    <xf numFmtId="0" fontId="103" fillId="4" borderId="0" xfId="0" applyFont="1" applyFill="1" applyAlignment="1">
      <alignment horizontal="center" vertical="center" wrapText="1"/>
    </xf>
    <xf numFmtId="166" fontId="104" fillId="4" borderId="0" xfId="0" applyNumberFormat="1" applyFont="1" applyFill="1" applyAlignment="1">
      <alignment vertical="center"/>
    </xf>
    <xf numFmtId="3" fontId="24" fillId="4" borderId="0" xfId="0" applyNumberFormat="1" applyFont="1" applyFill="1"/>
    <xf numFmtId="0" fontId="68" fillId="4" borderId="36" xfId="0" applyFont="1" applyFill="1" applyBorder="1" applyAlignment="1">
      <alignment textRotation="90"/>
    </xf>
    <xf numFmtId="0" fontId="0" fillId="4" borderId="36" xfId="0" applyFont="1" applyFill="1" applyBorder="1" applyAlignment="1">
      <alignment horizontal="center" wrapText="1"/>
    </xf>
    <xf numFmtId="0" fontId="24" fillId="4" borderId="36" xfId="0" applyFont="1" applyFill="1" applyBorder="1"/>
    <xf numFmtId="0" fontId="20" fillId="4" borderId="36" xfId="0" applyFont="1" applyFill="1" applyBorder="1" applyAlignment="1">
      <alignment horizontal="left" vertical="center"/>
    </xf>
    <xf numFmtId="0" fontId="20" fillId="4" borderId="36" xfId="0" applyFont="1" applyFill="1" applyBorder="1" applyAlignment="1">
      <alignment vertical="center"/>
    </xf>
    <xf numFmtId="0" fontId="20" fillId="4" borderId="37" xfId="0" applyFont="1" applyFill="1" applyBorder="1" applyAlignment="1">
      <alignment vertical="center"/>
    </xf>
    <xf numFmtId="0" fontId="87" fillId="4" borderId="0" xfId="0" applyFont="1" applyFill="1" applyBorder="1" applyAlignment="1">
      <alignment horizontal="left" textRotation="90"/>
    </xf>
    <xf numFmtId="0" fontId="106" fillId="4" borderId="0" xfId="0" applyFont="1" applyFill="1" applyBorder="1" applyAlignment="1">
      <alignment horizontal="center"/>
    </xf>
    <xf numFmtId="0" fontId="24" fillId="4" borderId="1" xfId="0" applyFont="1" applyFill="1" applyBorder="1" applyAlignment="1"/>
    <xf numFmtId="0" fontId="20" fillId="4" borderId="39" xfId="0" applyFont="1" applyFill="1" applyBorder="1" applyAlignment="1">
      <alignment vertical="center"/>
    </xf>
    <xf numFmtId="4" fontId="17" fillId="4" borderId="0" xfId="0" applyNumberFormat="1" applyFont="1" applyFill="1"/>
    <xf numFmtId="0" fontId="68" fillId="4" borderId="34" xfId="0" applyFont="1" applyFill="1" applyBorder="1" applyAlignment="1">
      <alignment textRotation="90"/>
    </xf>
    <xf numFmtId="0" fontId="19" fillId="4" borderId="34" xfId="0" applyFont="1" applyFill="1" applyBorder="1" applyAlignment="1">
      <alignment horizontal="center" vertical="center" wrapText="1"/>
    </xf>
    <xf numFmtId="0" fontId="20" fillId="4" borderId="34" xfId="0" applyFont="1" applyFill="1" applyBorder="1" applyAlignment="1">
      <alignment horizontal="left" vertical="center"/>
    </xf>
    <xf numFmtId="0" fontId="20" fillId="4" borderId="41" xfId="0" applyFont="1" applyFill="1" applyBorder="1" applyAlignment="1">
      <alignment vertical="center"/>
    </xf>
    <xf numFmtId="49" fontId="16" fillId="4" borderId="0" xfId="0" applyNumberFormat="1" applyFont="1" applyFill="1" applyBorder="1" applyAlignment="1" applyProtection="1">
      <alignment horizontal="center" vertical="center"/>
      <protection hidden="1"/>
    </xf>
    <xf numFmtId="14" fontId="21" fillId="4" borderId="0" xfId="0" applyNumberFormat="1" applyFont="1" applyFill="1" applyAlignment="1">
      <alignment horizontal="center" vertical="center"/>
    </xf>
    <xf numFmtId="165" fontId="22" fillId="5" borderId="0" xfId="0" applyNumberFormat="1" applyFont="1" applyFill="1" applyAlignment="1">
      <alignment horizontal="left" vertical="center"/>
    </xf>
    <xf numFmtId="0" fontId="25" fillId="4" borderId="0" xfId="0" applyFont="1" applyFill="1" applyBorder="1" applyAlignment="1">
      <alignment horizontal="center" vertical="center" wrapText="1"/>
    </xf>
    <xf numFmtId="0" fontId="27" fillId="6" borderId="1"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1" xfId="0" applyFont="1" applyFill="1" applyBorder="1"/>
    <xf numFmtId="0" fontId="29" fillId="4" borderId="1" xfId="0" applyFont="1" applyFill="1" applyBorder="1" applyAlignment="1">
      <alignment horizontal="center" vertical="center" textRotation="90" wrapText="1"/>
    </xf>
    <xf numFmtId="0" fontId="29" fillId="4" borderId="1" xfId="0" applyFont="1" applyFill="1" applyBorder="1" applyAlignment="1">
      <alignment textRotation="90"/>
    </xf>
    <xf numFmtId="0" fontId="19" fillId="4" borderId="1" xfId="0" applyFont="1" applyFill="1" applyBorder="1" applyAlignment="1">
      <alignment horizontal="center" vertical="center" wrapText="1"/>
    </xf>
    <xf numFmtId="0" fontId="0" fillId="4" borderId="1" xfId="0" applyFont="1" applyFill="1" applyBorder="1" applyAlignment="1">
      <alignment horizontal="center" wrapText="1"/>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4" xfId="0" applyFont="1" applyFill="1" applyBorder="1" applyAlignment="1">
      <alignment horizontal="center" vertical="center"/>
    </xf>
    <xf numFmtId="166" fontId="31" fillId="4" borderId="1" xfId="0" applyNumberFormat="1" applyFont="1" applyFill="1" applyBorder="1" applyAlignment="1">
      <alignment horizontal="center" vertical="center" wrapText="1"/>
    </xf>
    <xf numFmtId="0" fontId="36" fillId="4" borderId="1" xfId="0" applyFont="1" applyFill="1" applyBorder="1"/>
    <xf numFmtId="3" fontId="32" fillId="4" borderId="1" xfId="0" applyNumberFormat="1" applyFont="1" applyFill="1" applyBorder="1" applyAlignment="1">
      <alignment horizontal="center" vertical="center" wrapText="1"/>
    </xf>
    <xf numFmtId="0" fontId="37" fillId="4" borderId="1" xfId="0" applyFont="1" applyFill="1" applyBorder="1"/>
    <xf numFmtId="0" fontId="20" fillId="4" borderId="1" xfId="0" applyFont="1" applyFill="1" applyBorder="1" applyAlignment="1">
      <alignment horizontal="left" vertical="center" wrapText="1"/>
    </xf>
    <xf numFmtId="0" fontId="20" fillId="0" borderId="1" xfId="0" applyFont="1" applyBorder="1" applyAlignment="1">
      <alignment horizontal="left" vertical="center" wrapText="1"/>
    </xf>
    <xf numFmtId="0" fontId="24" fillId="5" borderId="1" xfId="0" applyFont="1" applyFill="1" applyBorder="1" applyAlignment="1">
      <alignment horizontal="left" vertical="center" wrapText="1"/>
    </xf>
    <xf numFmtId="0" fontId="38" fillId="7" borderId="1" xfId="0" applyFont="1" applyFill="1" applyBorder="1" applyAlignment="1">
      <alignment horizontal="center" vertical="center" textRotation="90" wrapText="1"/>
    </xf>
    <xf numFmtId="0" fontId="44" fillId="7" borderId="1" xfId="0" applyFont="1" applyFill="1" applyBorder="1" applyAlignment="1">
      <alignment textRotation="90"/>
    </xf>
    <xf numFmtId="0" fontId="33" fillId="5" borderId="1" xfId="0" applyFont="1" applyFill="1" applyBorder="1" applyAlignment="1">
      <alignment horizontal="center" vertical="center" wrapText="1"/>
    </xf>
    <xf numFmtId="0" fontId="45" fillId="4" borderId="1" xfId="0" applyFont="1" applyFill="1" applyBorder="1"/>
    <xf numFmtId="0" fontId="39" fillId="4" borderId="1" xfId="0" applyFont="1" applyFill="1" applyBorder="1" applyAlignment="1">
      <alignment horizontal="center" vertical="center" textRotation="90" wrapText="1"/>
    </xf>
    <xf numFmtId="0" fontId="46" fillId="4" borderId="1" xfId="0" applyFont="1" applyFill="1" applyBorder="1" applyAlignment="1">
      <alignment textRotation="90"/>
    </xf>
    <xf numFmtId="166" fontId="42" fillId="5" borderId="1" xfId="0" applyNumberFormat="1" applyFont="1" applyFill="1" applyBorder="1" applyAlignment="1">
      <alignment horizontal="center" vertical="center" wrapText="1"/>
    </xf>
    <xf numFmtId="0" fontId="48" fillId="4" borderId="1" xfId="0" applyFont="1" applyFill="1" applyBorder="1"/>
    <xf numFmtId="4" fontId="51" fillId="4" borderId="5" xfId="0" applyNumberFormat="1" applyFont="1" applyFill="1" applyBorder="1" applyAlignment="1">
      <alignment horizontal="center" vertical="center"/>
    </xf>
    <xf numFmtId="4" fontId="51" fillId="4" borderId="6" xfId="0" applyNumberFormat="1" applyFont="1" applyFill="1" applyBorder="1" applyAlignment="1">
      <alignment horizontal="center" vertical="center"/>
    </xf>
    <xf numFmtId="3" fontId="49" fillId="4" borderId="5" xfId="0" applyNumberFormat="1" applyFont="1" applyFill="1" applyBorder="1" applyAlignment="1">
      <alignment horizontal="center" vertical="center"/>
    </xf>
    <xf numFmtId="3" fontId="49" fillId="4" borderId="6" xfId="0" applyNumberFormat="1" applyFont="1" applyFill="1" applyBorder="1" applyAlignment="1">
      <alignment horizontal="center" vertical="center"/>
    </xf>
    <xf numFmtId="0" fontId="38" fillId="8" borderId="1" xfId="0" applyFont="1" applyFill="1" applyBorder="1" applyAlignment="1">
      <alignment horizontal="center" vertical="center" textRotation="90" wrapText="1"/>
    </xf>
    <xf numFmtId="0" fontId="44" fillId="8" borderId="1" xfId="0" applyFont="1" applyFill="1" applyBorder="1" applyAlignment="1">
      <alignment textRotation="90"/>
    </xf>
    <xf numFmtId="166" fontId="54" fillId="5" borderId="1" xfId="0" applyNumberFormat="1" applyFont="1" applyFill="1" applyBorder="1" applyAlignment="1">
      <alignment horizontal="center" vertical="center" wrapText="1"/>
    </xf>
    <xf numFmtId="0" fontId="0" fillId="4" borderId="1" xfId="0" applyFill="1" applyBorder="1"/>
    <xf numFmtId="2" fontId="51" fillId="4" borderId="5" xfId="0" applyNumberFormat="1" applyFont="1" applyFill="1" applyBorder="1" applyAlignment="1">
      <alignment horizontal="center" vertical="center"/>
    </xf>
    <xf numFmtId="2" fontId="51" fillId="4" borderId="6" xfId="0" applyNumberFormat="1" applyFont="1" applyFill="1" applyBorder="1" applyAlignment="1">
      <alignment horizontal="center" vertical="center"/>
    </xf>
    <xf numFmtId="0" fontId="24" fillId="5" borderId="5" xfId="0" applyFont="1" applyFill="1" applyBorder="1" applyAlignment="1">
      <alignment horizontal="left" vertical="center" wrapText="1"/>
    </xf>
    <xf numFmtId="0" fontId="24" fillId="5" borderId="6" xfId="0" applyFont="1" applyFill="1" applyBorder="1" applyAlignment="1">
      <alignment horizontal="left" vertical="center" wrapText="1"/>
    </xf>
    <xf numFmtId="0" fontId="57" fillId="5" borderId="1" xfId="0" applyFont="1" applyFill="1" applyBorder="1" applyAlignment="1">
      <alignment horizontal="center" vertical="center" wrapText="1"/>
    </xf>
    <xf numFmtId="0" fontId="0" fillId="4" borderId="1" xfId="0" applyFont="1" applyFill="1" applyBorder="1"/>
    <xf numFmtId="0" fontId="58" fillId="4" borderId="1" xfId="0" applyFont="1" applyFill="1" applyBorder="1" applyAlignment="1">
      <alignment horizontal="center" vertical="center" textRotation="90" wrapText="1"/>
    </xf>
    <xf numFmtId="0" fontId="60" fillId="4" borderId="1" xfId="0" applyFont="1" applyFill="1" applyBorder="1" applyAlignment="1">
      <alignment textRotation="90"/>
    </xf>
    <xf numFmtId="166" fontId="59" fillId="5" borderId="1" xfId="0" applyNumberFormat="1" applyFont="1" applyFill="1" applyBorder="1" applyAlignment="1">
      <alignment horizontal="center" vertical="center" wrapText="1"/>
    </xf>
    <xf numFmtId="3" fontId="52" fillId="4" borderId="5" xfId="0" applyNumberFormat="1" applyFont="1" applyFill="1" applyBorder="1" applyAlignment="1">
      <alignment horizontal="center" vertical="center" wrapText="1"/>
    </xf>
    <xf numFmtId="3" fontId="52" fillId="4" borderId="8" xfId="0" applyNumberFormat="1" applyFont="1" applyFill="1" applyBorder="1" applyAlignment="1">
      <alignment horizontal="center" vertical="center" wrapText="1"/>
    </xf>
    <xf numFmtId="3" fontId="52" fillId="4" borderId="6" xfId="0" applyNumberFormat="1" applyFont="1" applyFill="1" applyBorder="1" applyAlignment="1">
      <alignment horizontal="center" vertical="center" wrapText="1"/>
    </xf>
    <xf numFmtId="0" fontId="24" fillId="5" borderId="5" xfId="0" applyFont="1" applyFill="1" applyBorder="1" applyAlignment="1">
      <alignment horizontal="center" vertical="center" wrapText="1"/>
    </xf>
    <xf numFmtId="0" fontId="24" fillId="5" borderId="8" xfId="0" applyFont="1" applyFill="1" applyBorder="1" applyAlignment="1">
      <alignment horizontal="center" vertical="center" wrapText="1"/>
    </xf>
    <xf numFmtId="0" fontId="24" fillId="5" borderId="6" xfId="0" applyFont="1" applyFill="1" applyBorder="1" applyAlignment="1">
      <alignment horizontal="center" vertical="center" wrapText="1"/>
    </xf>
    <xf numFmtId="166" fontId="42" fillId="5" borderId="3" xfId="0" applyNumberFormat="1" applyFont="1" applyFill="1" applyBorder="1" applyAlignment="1">
      <alignment horizontal="center" vertical="center" wrapText="1"/>
    </xf>
    <xf numFmtId="0" fontId="38" fillId="8" borderId="5" xfId="0" applyFont="1" applyFill="1" applyBorder="1" applyAlignment="1">
      <alignment horizontal="center" vertical="center" textRotation="90" wrapText="1"/>
    </xf>
    <xf numFmtId="0" fontId="38" fillId="8" borderId="8" xfId="0" applyFont="1" applyFill="1" applyBorder="1" applyAlignment="1">
      <alignment horizontal="center" vertical="center" textRotation="90" wrapText="1"/>
    </xf>
    <xf numFmtId="0" fontId="38" fillId="8" borderId="6" xfId="0" applyFont="1" applyFill="1" applyBorder="1" applyAlignment="1">
      <alignment horizontal="center" vertical="center" textRotation="90" wrapText="1"/>
    </xf>
    <xf numFmtId="0" fontId="57" fillId="5" borderId="5" xfId="0" applyFont="1" applyFill="1" applyBorder="1" applyAlignment="1">
      <alignment horizontal="center" vertical="center" wrapText="1"/>
    </xf>
    <xf numFmtId="0" fontId="57" fillId="5" borderId="8" xfId="0" applyFont="1" applyFill="1" applyBorder="1" applyAlignment="1">
      <alignment horizontal="center" vertical="center" wrapText="1"/>
    </xf>
    <xf numFmtId="0" fontId="57" fillId="5" borderId="6" xfId="0" applyFont="1" applyFill="1" applyBorder="1" applyAlignment="1">
      <alignment horizontal="center" vertical="center" wrapText="1"/>
    </xf>
    <xf numFmtId="0" fontId="58" fillId="4" borderId="5" xfId="0" applyFont="1" applyFill="1" applyBorder="1" applyAlignment="1">
      <alignment horizontal="center" vertical="center" textRotation="90" wrapText="1"/>
    </xf>
    <xf numFmtId="0" fontId="58" fillId="4" borderId="8" xfId="0" applyFont="1" applyFill="1" applyBorder="1" applyAlignment="1">
      <alignment horizontal="center" vertical="center" textRotation="90" wrapText="1"/>
    </xf>
    <xf numFmtId="0" fontId="58" fillId="4" borderId="6" xfId="0" applyFont="1" applyFill="1" applyBorder="1" applyAlignment="1">
      <alignment horizontal="center" vertical="center" textRotation="90" wrapText="1"/>
    </xf>
    <xf numFmtId="0" fontId="50" fillId="4" borderId="5" xfId="0" applyFont="1" applyFill="1" applyBorder="1" applyAlignment="1">
      <alignment horizontal="center" vertical="center" wrapText="1"/>
    </xf>
    <xf numFmtId="0" fontId="50" fillId="4" borderId="8" xfId="0" applyFont="1" applyFill="1" applyBorder="1" applyAlignment="1">
      <alignment horizontal="center" vertical="center" wrapText="1"/>
    </xf>
    <xf numFmtId="0" fontId="50" fillId="4" borderId="6" xfId="0" applyFont="1" applyFill="1" applyBorder="1" applyAlignment="1">
      <alignment horizontal="center" vertical="center" wrapText="1"/>
    </xf>
    <xf numFmtId="3" fontId="57" fillId="4" borderId="5" xfId="0" applyNumberFormat="1" applyFont="1" applyFill="1" applyBorder="1" applyAlignment="1">
      <alignment horizontal="center" vertical="center" wrapText="1"/>
    </xf>
    <xf numFmtId="3" fontId="57" fillId="4" borderId="8" xfId="0" applyNumberFormat="1" applyFont="1" applyFill="1" applyBorder="1" applyAlignment="1">
      <alignment horizontal="center" vertical="center" wrapText="1"/>
    </xf>
    <xf numFmtId="3" fontId="57" fillId="4" borderId="6" xfId="0" applyNumberFormat="1" applyFont="1" applyFill="1" applyBorder="1" applyAlignment="1">
      <alignment horizontal="center" vertical="center" wrapText="1"/>
    </xf>
    <xf numFmtId="4" fontId="51" fillId="4" borderId="5" xfId="0" applyNumberFormat="1" applyFont="1" applyFill="1" applyBorder="1" applyAlignment="1">
      <alignment horizontal="center" vertical="center" wrapText="1"/>
    </xf>
    <xf numFmtId="0" fontId="63" fillId="0" borderId="8" xfId="0" applyFont="1" applyBorder="1" applyAlignment="1">
      <alignment horizontal="center" vertical="center" wrapText="1"/>
    </xf>
    <xf numFmtId="166" fontId="42" fillId="5" borderId="4" xfId="0" applyNumberFormat="1" applyFont="1" applyFill="1" applyBorder="1" applyAlignment="1">
      <alignment horizontal="center" vertical="center" wrapText="1"/>
    </xf>
    <xf numFmtId="0" fontId="66" fillId="4" borderId="1" xfId="0" applyFont="1" applyFill="1" applyBorder="1" applyAlignment="1">
      <alignment horizontal="center" vertical="center" textRotation="90" wrapText="1"/>
    </xf>
    <xf numFmtId="0" fontId="66" fillId="4" borderId="1" xfId="0" applyFont="1" applyFill="1" applyBorder="1" applyAlignment="1">
      <alignment textRotation="90"/>
    </xf>
    <xf numFmtId="3" fontId="24" fillId="4" borderId="1" xfId="0" applyNumberFormat="1" applyFont="1" applyFill="1" applyBorder="1" applyAlignment="1">
      <alignment horizontal="center" vertical="center" wrapText="1"/>
    </xf>
    <xf numFmtId="3" fontId="67" fillId="4" borderId="1" xfId="0" applyNumberFormat="1" applyFont="1" applyFill="1" applyBorder="1" applyAlignment="1">
      <alignment horizontal="center"/>
    </xf>
    <xf numFmtId="0" fontId="69" fillId="4" borderId="1" xfId="0" applyFont="1" applyFill="1" applyBorder="1" applyAlignment="1">
      <alignment horizontal="center" vertical="center" textRotation="90" wrapText="1"/>
    </xf>
    <xf numFmtId="0" fontId="69" fillId="4" borderId="1" xfId="0" applyFont="1" applyFill="1" applyBorder="1" applyAlignment="1">
      <alignment textRotation="90"/>
    </xf>
    <xf numFmtId="0" fontId="20" fillId="5"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38" fillId="9" borderId="1" xfId="0" applyFont="1" applyFill="1" applyBorder="1" applyAlignment="1">
      <alignment horizontal="center" vertical="center" textRotation="90" wrapText="1"/>
    </xf>
    <xf numFmtId="0" fontId="44" fillId="9" borderId="1" xfId="0" applyFont="1" applyFill="1" applyBorder="1" applyAlignment="1">
      <alignment textRotation="90"/>
    </xf>
    <xf numFmtId="0" fontId="68" fillId="4" borderId="1" xfId="0" applyFont="1" applyFill="1" applyBorder="1" applyAlignment="1">
      <alignment textRotation="90"/>
    </xf>
    <xf numFmtId="3" fontId="33" fillId="5" borderId="5" xfId="0" applyNumberFormat="1" applyFont="1" applyFill="1" applyBorder="1" applyAlignment="1">
      <alignment horizontal="center" vertical="center" wrapText="1"/>
    </xf>
    <xf numFmtId="3" fontId="33" fillId="5" borderId="8" xfId="0" applyNumberFormat="1" applyFont="1" applyFill="1" applyBorder="1" applyAlignment="1">
      <alignment horizontal="center" vertical="center" wrapText="1"/>
    </xf>
    <xf numFmtId="3" fontId="33" fillId="5" borderId="6" xfId="0" applyNumberFormat="1" applyFont="1" applyFill="1" applyBorder="1" applyAlignment="1">
      <alignment horizontal="center" vertical="center" wrapText="1"/>
    </xf>
    <xf numFmtId="166" fontId="73" fillId="5" borderId="4" xfId="0" applyNumberFormat="1" applyFont="1" applyFill="1" applyBorder="1" applyAlignment="1">
      <alignment horizontal="center" vertical="center" wrapText="1"/>
    </xf>
    <xf numFmtId="0" fontId="74" fillId="4" borderId="1" xfId="0" applyFont="1" applyFill="1" applyBorder="1"/>
    <xf numFmtId="0" fontId="38" fillId="10" borderId="1" xfId="0" applyFont="1" applyFill="1" applyBorder="1" applyAlignment="1">
      <alignment horizontal="center" vertical="center" textRotation="90" wrapText="1"/>
    </xf>
    <xf numFmtId="0" fontId="44" fillId="10" borderId="1" xfId="0" applyFont="1" applyFill="1" applyBorder="1" applyAlignment="1">
      <alignment textRotation="90"/>
    </xf>
    <xf numFmtId="0" fontId="33" fillId="5" borderId="2"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5" xfId="0" applyFont="1" applyFill="1" applyBorder="1" applyAlignment="1">
      <alignment horizontal="center" vertical="center" wrapText="1"/>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39" fillId="4" borderId="5" xfId="0" applyFont="1" applyFill="1" applyBorder="1" applyAlignment="1">
      <alignment horizontal="center" vertical="center" textRotation="90" wrapText="1"/>
    </xf>
    <xf numFmtId="0" fontId="39" fillId="4" borderId="8" xfId="0" applyFont="1" applyFill="1" applyBorder="1" applyAlignment="1">
      <alignment horizontal="center" vertical="center" textRotation="90" wrapText="1"/>
    </xf>
    <xf numFmtId="0" fontId="39" fillId="4" borderId="6" xfId="0" applyFont="1" applyFill="1" applyBorder="1" applyAlignment="1">
      <alignment horizontal="center" vertical="center" textRotation="90" wrapText="1"/>
    </xf>
    <xf numFmtId="0" fontId="40" fillId="4" borderId="5" xfId="0" applyFont="1" applyFill="1" applyBorder="1" applyAlignment="1">
      <alignment horizontal="center" vertical="center" wrapText="1"/>
    </xf>
    <xf numFmtId="0" fontId="40" fillId="4" borderId="8" xfId="0" applyFont="1" applyFill="1" applyBorder="1" applyAlignment="1">
      <alignment horizontal="center" vertical="center" wrapText="1"/>
    </xf>
    <xf numFmtId="0" fontId="40" fillId="4" borderId="6" xfId="0" applyFont="1" applyFill="1" applyBorder="1" applyAlignment="1">
      <alignment horizontal="center" vertical="center" wrapText="1"/>
    </xf>
    <xf numFmtId="3" fontId="33" fillId="5" borderId="2" xfId="0" applyNumberFormat="1" applyFont="1" applyFill="1" applyBorder="1" applyAlignment="1">
      <alignment horizontal="center" vertical="center" wrapText="1"/>
    </xf>
    <xf numFmtId="3" fontId="33" fillId="5" borderId="3" xfId="0" applyNumberFormat="1" applyFont="1" applyFill="1" applyBorder="1" applyAlignment="1">
      <alignment horizontal="center" vertical="center" wrapText="1"/>
    </xf>
    <xf numFmtId="3" fontId="33" fillId="5" borderId="4" xfId="0" applyNumberFormat="1" applyFont="1" applyFill="1" applyBorder="1" applyAlignment="1">
      <alignment horizontal="center" vertical="center" wrapText="1"/>
    </xf>
    <xf numFmtId="3" fontId="67" fillId="4" borderId="5" xfId="0" applyNumberFormat="1" applyFont="1" applyFill="1" applyBorder="1" applyAlignment="1">
      <alignment horizontal="center"/>
    </xf>
    <xf numFmtId="3" fontId="67" fillId="4" borderId="8" xfId="0" applyNumberFormat="1" applyFont="1" applyFill="1" applyBorder="1" applyAlignment="1">
      <alignment horizontal="center"/>
    </xf>
    <xf numFmtId="3" fontId="67" fillId="4" borderId="6" xfId="0" applyNumberFormat="1" applyFont="1" applyFill="1" applyBorder="1" applyAlignment="1">
      <alignment horizontal="center"/>
    </xf>
    <xf numFmtId="0" fontId="38" fillId="11" borderId="1" xfId="0" applyFont="1" applyFill="1" applyBorder="1" applyAlignment="1">
      <alignment horizontal="center" vertical="center" textRotation="90" wrapText="1"/>
    </xf>
    <xf numFmtId="0" fontId="44" fillId="11" borderId="1" xfId="0" applyFont="1" applyFill="1" applyBorder="1" applyAlignment="1">
      <alignment textRotation="90"/>
    </xf>
    <xf numFmtId="3" fontId="51" fillId="4" borderId="5" xfId="0" applyNumberFormat="1" applyFont="1" applyFill="1" applyBorder="1" applyAlignment="1">
      <alignment horizontal="center" vertical="center"/>
    </xf>
    <xf numFmtId="3" fontId="51" fillId="4" borderId="8" xfId="0" applyNumberFormat="1" applyFont="1" applyFill="1" applyBorder="1" applyAlignment="1">
      <alignment horizontal="center" vertical="center"/>
    </xf>
    <xf numFmtId="3" fontId="51" fillId="4" borderId="6" xfId="0" applyNumberFormat="1" applyFont="1" applyFill="1" applyBorder="1" applyAlignment="1">
      <alignment horizontal="center" vertical="center"/>
    </xf>
    <xf numFmtId="166" fontId="78" fillId="5" borderId="4" xfId="0" applyNumberFormat="1" applyFont="1" applyFill="1" applyBorder="1" applyAlignment="1">
      <alignment horizontal="center" vertical="center" wrapText="1"/>
    </xf>
    <xf numFmtId="0" fontId="79" fillId="4" borderId="5" xfId="0" applyFont="1" applyFill="1" applyBorder="1" applyAlignment="1">
      <alignment horizontal="center" vertical="center" wrapText="1"/>
    </xf>
    <xf numFmtId="0" fontId="79" fillId="4" borderId="8" xfId="0" applyFont="1" applyFill="1" applyBorder="1" applyAlignment="1">
      <alignment horizontal="center" vertical="center" wrapText="1"/>
    </xf>
    <xf numFmtId="0" fontId="79" fillId="4" borderId="6" xfId="0" applyFont="1" applyFill="1" applyBorder="1" applyAlignment="1">
      <alignment horizontal="center" vertical="center" wrapText="1"/>
    </xf>
    <xf numFmtId="4" fontId="64" fillId="4" borderId="5" xfId="0" applyNumberFormat="1" applyFont="1" applyFill="1" applyBorder="1" applyAlignment="1">
      <alignment horizontal="center" vertical="center" wrapText="1"/>
    </xf>
    <xf numFmtId="0" fontId="80" fillId="0" borderId="8" xfId="0" applyFont="1" applyBorder="1" applyAlignment="1">
      <alignment horizontal="center" vertical="center" wrapText="1"/>
    </xf>
    <xf numFmtId="0" fontId="38" fillId="12" borderId="1" xfId="0" applyFont="1" applyFill="1" applyBorder="1" applyAlignment="1">
      <alignment horizontal="center" vertical="center" textRotation="90" wrapText="1"/>
    </xf>
    <xf numFmtId="0" fontId="82" fillId="0" borderId="1" xfId="4" applyFont="1" applyFill="1" applyBorder="1" applyAlignment="1" applyProtection="1">
      <alignment horizontal="center" vertical="center" wrapText="1"/>
    </xf>
    <xf numFmtId="164" fontId="72" fillId="5" borderId="5" xfId="0" applyNumberFormat="1" applyFont="1" applyFill="1" applyBorder="1" applyAlignment="1">
      <alignment horizontal="center" vertical="center" wrapText="1"/>
    </xf>
    <xf numFmtId="164" fontId="72" fillId="5" borderId="6" xfId="0" applyNumberFormat="1" applyFont="1" applyFill="1" applyBorder="1" applyAlignment="1">
      <alignment horizontal="center" vertical="center" wrapText="1"/>
    </xf>
    <xf numFmtId="0" fontId="44" fillId="12" borderId="1" xfId="0" applyFont="1" applyFill="1" applyBorder="1" applyAlignment="1">
      <alignment textRotation="90"/>
    </xf>
    <xf numFmtId="0" fontId="38" fillId="13" borderId="1" xfId="0" applyFont="1" applyFill="1" applyBorder="1" applyAlignment="1">
      <alignment horizontal="center" vertical="center" textRotation="90" wrapText="1"/>
    </xf>
    <xf numFmtId="0" fontId="44" fillId="13" borderId="1" xfId="0" applyFont="1" applyFill="1" applyBorder="1" applyAlignment="1">
      <alignment textRotation="90"/>
    </xf>
    <xf numFmtId="4" fontId="51" fillId="4" borderId="8" xfId="0" applyNumberFormat="1" applyFont="1" applyFill="1" applyBorder="1" applyAlignment="1">
      <alignment horizontal="center" vertical="center"/>
    </xf>
    <xf numFmtId="3" fontId="33" fillId="5" borderId="9" xfId="0" applyNumberFormat="1" applyFont="1" applyFill="1" applyBorder="1" applyAlignment="1">
      <alignment horizontal="center" vertical="center" wrapText="1" shrinkToFit="1"/>
    </xf>
    <xf numFmtId="3" fontId="33" fillId="5" borderId="7" xfId="0" applyNumberFormat="1" applyFont="1" applyFill="1" applyBorder="1" applyAlignment="1">
      <alignment horizontal="center" vertical="center" wrapText="1" shrinkToFit="1"/>
    </xf>
    <xf numFmtId="3" fontId="33" fillId="5" borderId="10" xfId="0" applyNumberFormat="1" applyFont="1" applyFill="1" applyBorder="1" applyAlignment="1">
      <alignment horizontal="center" vertical="center" wrapText="1" shrinkToFit="1"/>
    </xf>
    <xf numFmtId="3" fontId="33" fillId="5" borderId="11" xfId="0" applyNumberFormat="1" applyFont="1" applyFill="1" applyBorder="1" applyAlignment="1">
      <alignment horizontal="center" vertical="center" wrapText="1" shrinkToFit="1"/>
    </xf>
    <xf numFmtId="3" fontId="33" fillId="5" borderId="0" xfId="0" applyNumberFormat="1" applyFont="1" applyFill="1" applyBorder="1" applyAlignment="1">
      <alignment horizontal="center" vertical="center" wrapText="1" shrinkToFit="1"/>
    </xf>
    <xf numFmtId="3" fontId="33" fillId="5" borderId="12" xfId="0" applyNumberFormat="1" applyFont="1" applyFill="1" applyBorder="1" applyAlignment="1">
      <alignment horizontal="center" vertical="center" wrapText="1" shrinkToFit="1"/>
    </xf>
    <xf numFmtId="0" fontId="48" fillId="4" borderId="9" xfId="0" applyFont="1" applyFill="1" applyBorder="1" applyAlignment="1">
      <alignment horizontal="center" vertical="center" wrapText="1"/>
    </xf>
    <xf numFmtId="0" fontId="48" fillId="4" borderId="11" xfId="0" applyFont="1" applyFill="1" applyBorder="1" applyAlignment="1">
      <alignment horizontal="center" vertical="center" wrapText="1"/>
    </xf>
    <xf numFmtId="0" fontId="48" fillId="4" borderId="14" xfId="0" applyFont="1" applyFill="1" applyBorder="1" applyAlignment="1">
      <alignment horizontal="center" vertical="center" wrapText="1"/>
    </xf>
    <xf numFmtId="0" fontId="33" fillId="5" borderId="9"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5" borderId="0" xfId="0" applyFont="1" applyFill="1" applyBorder="1" applyAlignment="1">
      <alignment horizontal="center" vertical="center" wrapText="1"/>
    </xf>
    <xf numFmtId="0" fontId="33" fillId="5" borderId="14" xfId="0" applyFont="1" applyFill="1" applyBorder="1" applyAlignment="1">
      <alignment horizontal="center" vertical="center" wrapText="1"/>
    </xf>
    <xf numFmtId="0" fontId="33" fillId="5" borderId="15"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3" fillId="5" borderId="12" xfId="0" applyFont="1" applyFill="1" applyBorder="1" applyAlignment="1">
      <alignment horizontal="center" vertical="center" wrapText="1"/>
    </xf>
    <xf numFmtId="0" fontId="33" fillId="5" borderId="13" xfId="0" applyFont="1" applyFill="1" applyBorder="1" applyAlignment="1">
      <alignment horizontal="center" vertical="center" wrapText="1"/>
    </xf>
    <xf numFmtId="0" fontId="20" fillId="4" borderId="11" xfId="0" applyFont="1" applyFill="1" applyBorder="1" applyAlignment="1">
      <alignment horizontal="center" vertical="center"/>
    </xf>
    <xf numFmtId="0" fontId="20" fillId="4" borderId="0"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4" xfId="0" applyFont="1" applyFill="1" applyBorder="1" applyAlignment="1">
      <alignment horizontal="center" vertical="center"/>
    </xf>
    <xf numFmtId="0" fontId="20" fillId="4" borderId="15" xfId="0" applyFont="1" applyFill="1" applyBorder="1" applyAlignment="1">
      <alignment horizontal="center" vertical="center"/>
    </xf>
    <xf numFmtId="0" fontId="20" fillId="4" borderId="13" xfId="0" applyFont="1" applyFill="1" applyBorder="1" applyAlignment="1">
      <alignment horizontal="center" vertical="center"/>
    </xf>
    <xf numFmtId="166" fontId="62" fillId="5" borderId="0" xfId="0" applyNumberFormat="1" applyFont="1" applyFill="1" applyBorder="1" applyAlignment="1">
      <alignment horizontal="center"/>
    </xf>
    <xf numFmtId="0" fontId="38" fillId="12" borderId="10" xfId="0" applyFont="1" applyFill="1" applyBorder="1" applyAlignment="1">
      <alignment horizontal="center" vertical="center" textRotation="90" wrapText="1"/>
    </xf>
    <xf numFmtId="0" fontId="38" fillId="12" borderId="12" xfId="0" applyFont="1" applyFill="1" applyBorder="1" applyAlignment="1">
      <alignment horizontal="center" vertical="center" textRotation="90" wrapText="1"/>
    </xf>
    <xf numFmtId="0" fontId="33" fillId="14" borderId="1" xfId="0" applyFont="1" applyFill="1" applyBorder="1" applyAlignment="1">
      <alignment horizontal="center" vertical="center" wrapText="1"/>
    </xf>
    <xf numFmtId="0" fontId="45" fillId="14" borderId="1" xfId="0" applyFont="1" applyFill="1" applyBorder="1"/>
    <xf numFmtId="0" fontId="39" fillId="14" borderId="1" xfId="0" applyFont="1" applyFill="1" applyBorder="1" applyAlignment="1">
      <alignment horizontal="center" vertical="center" textRotation="90" wrapText="1"/>
    </xf>
    <xf numFmtId="0" fontId="46" fillId="14" borderId="1" xfId="0" applyFont="1" applyFill="1" applyBorder="1" applyAlignment="1">
      <alignment textRotation="90"/>
    </xf>
    <xf numFmtId="0" fontId="48" fillId="14" borderId="1" xfId="0" applyFont="1" applyFill="1" applyBorder="1" applyAlignment="1">
      <alignment horizontal="center" vertical="center" wrapText="1"/>
    </xf>
    <xf numFmtId="0" fontId="0" fillId="14" borderId="1" xfId="0" applyFill="1" applyBorder="1" applyAlignment="1">
      <alignment horizontal="center" vertical="center" wrapText="1"/>
    </xf>
    <xf numFmtId="3" fontId="33" fillId="14" borderId="9" xfId="0" applyNumberFormat="1" applyFont="1" applyFill="1" applyBorder="1" applyAlignment="1">
      <alignment horizontal="center" vertical="center" wrapText="1"/>
    </xf>
    <xf numFmtId="3" fontId="33" fillId="14" borderId="7" xfId="0" applyNumberFormat="1" applyFont="1" applyFill="1" applyBorder="1" applyAlignment="1">
      <alignment horizontal="center" vertical="center" wrapText="1"/>
    </xf>
    <xf numFmtId="3" fontId="33" fillId="14" borderId="10" xfId="0" applyNumberFormat="1" applyFont="1" applyFill="1" applyBorder="1" applyAlignment="1">
      <alignment horizontal="center" vertical="center" wrapText="1"/>
    </xf>
    <xf numFmtId="3" fontId="33" fillId="14" borderId="11" xfId="0" applyNumberFormat="1" applyFont="1" applyFill="1" applyBorder="1" applyAlignment="1">
      <alignment horizontal="center" vertical="center" wrapText="1"/>
    </xf>
    <xf numFmtId="3" fontId="33" fillId="14" borderId="0" xfId="0" applyNumberFormat="1" applyFont="1" applyFill="1" applyBorder="1" applyAlignment="1">
      <alignment horizontal="center" vertical="center" wrapText="1"/>
    </xf>
    <xf numFmtId="3" fontId="33" fillId="14" borderId="12" xfId="0" applyNumberFormat="1" applyFont="1" applyFill="1" applyBorder="1" applyAlignment="1">
      <alignment horizontal="center" vertical="center" wrapText="1"/>
    </xf>
    <xf numFmtId="3" fontId="33" fillId="14" borderId="14" xfId="0" applyNumberFormat="1" applyFont="1" applyFill="1" applyBorder="1" applyAlignment="1">
      <alignment horizontal="center" vertical="center" wrapText="1"/>
    </xf>
    <xf numFmtId="3" fontId="33" fillId="14" borderId="15" xfId="0" applyNumberFormat="1" applyFont="1" applyFill="1" applyBorder="1" applyAlignment="1">
      <alignment horizontal="center" vertical="center" wrapText="1"/>
    </xf>
    <xf numFmtId="3" fontId="33" fillId="14" borderId="13" xfId="0" applyNumberFormat="1" applyFont="1" applyFill="1" applyBorder="1" applyAlignment="1">
      <alignment horizontal="center" vertical="center" wrapText="1"/>
    </xf>
    <xf numFmtId="166" fontId="54" fillId="14" borderId="1" xfId="0" applyNumberFormat="1" applyFont="1" applyFill="1" applyBorder="1" applyAlignment="1">
      <alignment horizontal="center" vertical="center" wrapText="1"/>
    </xf>
    <xf numFmtId="0" fontId="0" fillId="14" borderId="1" xfId="0" applyFill="1" applyBorder="1"/>
    <xf numFmtId="0" fontId="50" fillId="3" borderId="0" xfId="3" applyFont="1" applyAlignment="1">
      <alignment horizontal="center" vertical="center"/>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0" fillId="4" borderId="26" xfId="0" applyFill="1" applyBorder="1" applyAlignment="1">
      <alignment horizontal="center" vertical="center" wrapText="1"/>
    </xf>
    <xf numFmtId="0" fontId="0" fillId="4" borderId="27" xfId="0" applyFill="1" applyBorder="1" applyAlignment="1">
      <alignment horizontal="center" vertical="center" wrapText="1"/>
    </xf>
    <xf numFmtId="175" fontId="32" fillId="4" borderId="24" xfId="0" applyNumberFormat="1" applyFont="1" applyFill="1" applyBorder="1" applyAlignment="1">
      <alignment vertical="center"/>
    </xf>
    <xf numFmtId="175" fontId="32" fillId="4" borderId="30" xfId="0" applyNumberFormat="1" applyFont="1" applyFill="1" applyBorder="1" applyAlignment="1">
      <alignment vertical="center"/>
    </xf>
    <xf numFmtId="0" fontId="0" fillId="4" borderId="11" xfId="0" applyFill="1" applyBorder="1" applyAlignment="1">
      <alignment horizontal="center" vertical="center" wrapText="1"/>
    </xf>
    <xf numFmtId="0" fontId="0" fillId="4" borderId="12" xfId="0" applyFill="1" applyBorder="1" applyAlignment="1">
      <alignment horizontal="center" vertical="center" wrapText="1"/>
    </xf>
    <xf numFmtId="3" fontId="67" fillId="14" borderId="1" xfId="0" applyNumberFormat="1" applyFont="1" applyFill="1" applyBorder="1" applyAlignment="1">
      <alignment horizontal="center"/>
    </xf>
    <xf numFmtId="0" fontId="30" fillId="14" borderId="1" xfId="0" applyFont="1" applyFill="1" applyBorder="1" applyAlignment="1">
      <alignment horizontal="left" vertical="center" wrapText="1"/>
    </xf>
    <xf numFmtId="0" fontId="24" fillId="14" borderId="1" xfId="0" applyFont="1" applyFill="1" applyBorder="1" applyAlignment="1">
      <alignment horizontal="left" vertical="center" wrapText="1"/>
    </xf>
    <xf numFmtId="166" fontId="20" fillId="4" borderId="0" xfId="0" applyNumberFormat="1" applyFont="1" applyFill="1" applyBorder="1" applyAlignment="1">
      <alignment horizontal="center" vertical="center"/>
    </xf>
    <xf numFmtId="0" fontId="8" fillId="4" borderId="34" xfId="0" applyFont="1" applyFill="1" applyBorder="1" applyAlignment="1">
      <alignment horizontal="center" vertical="center"/>
    </xf>
    <xf numFmtId="166" fontId="8" fillId="4" borderId="34" xfId="0" applyNumberFormat="1" applyFont="1" applyFill="1" applyBorder="1" applyAlignment="1">
      <alignment horizontal="center" vertical="center"/>
    </xf>
    <xf numFmtId="0" fontId="0" fillId="4" borderId="0" xfId="0" applyFill="1" applyBorder="1" applyAlignment="1">
      <alignment horizontal="center" vertical="center" wrapText="1"/>
    </xf>
    <xf numFmtId="0" fontId="0" fillId="4" borderId="34" xfId="0" applyFill="1" applyBorder="1" applyAlignment="1">
      <alignment horizontal="center" vertical="center" wrapText="1"/>
    </xf>
    <xf numFmtId="175" fontId="32" fillId="4" borderId="5" xfId="0" applyNumberFormat="1" applyFont="1" applyFill="1" applyBorder="1" applyAlignment="1">
      <alignment vertical="center"/>
    </xf>
    <xf numFmtId="175" fontId="32" fillId="4" borderId="6" xfId="0" applyNumberFormat="1" applyFont="1" applyFill="1" applyBorder="1" applyAlignment="1">
      <alignment vertical="center"/>
    </xf>
    <xf numFmtId="0" fontId="67" fillId="4" borderId="35" xfId="0" applyFont="1" applyFill="1" applyBorder="1" applyAlignment="1">
      <alignment horizontal="center" vertical="center" textRotation="90"/>
    </xf>
    <xf numFmtId="0" fontId="105" fillId="4" borderId="38" xfId="0" applyFont="1" applyFill="1" applyBorder="1" applyAlignment="1">
      <alignment horizontal="center" vertical="center" textRotation="90"/>
    </xf>
    <xf numFmtId="0" fontId="105" fillId="4" borderId="40" xfId="0" applyFont="1" applyFill="1" applyBorder="1" applyAlignment="1">
      <alignment horizontal="center" vertical="center" textRotation="90"/>
    </xf>
    <xf numFmtId="0" fontId="107" fillId="4" borderId="11" xfId="0" applyFont="1" applyFill="1" applyBorder="1" applyAlignment="1">
      <alignment horizontal="center" vertical="center"/>
    </xf>
    <xf numFmtId="0" fontId="107" fillId="4" borderId="0" xfId="0" applyFont="1" applyFill="1" applyBorder="1" applyAlignment="1">
      <alignment horizontal="center" vertical="center"/>
    </xf>
  </cellXfs>
  <cellStyles count="5">
    <cellStyle name="20% - Accent1" xfId="3" builtinId="30"/>
    <cellStyle name="Hyperlink" xfId="4" builtinId="8"/>
    <cellStyle name="Monedă" xfId="1" builtinId="4"/>
    <cellStyle name="Neutru" xfId="2" builtinId="2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5.jpeg"/><Relationship Id="rId117" Type="http://schemas.openxmlformats.org/officeDocument/2006/relationships/image" Target="../media/image116.jpeg"/><Relationship Id="rId21" Type="http://schemas.openxmlformats.org/officeDocument/2006/relationships/image" Target="../media/image20.jpeg"/><Relationship Id="rId42" Type="http://schemas.openxmlformats.org/officeDocument/2006/relationships/image" Target="../media/image41.jpeg"/><Relationship Id="rId47" Type="http://schemas.openxmlformats.org/officeDocument/2006/relationships/image" Target="../media/image46.jpeg"/><Relationship Id="rId63" Type="http://schemas.openxmlformats.org/officeDocument/2006/relationships/image" Target="../media/image62.jpeg"/><Relationship Id="rId68" Type="http://schemas.openxmlformats.org/officeDocument/2006/relationships/image" Target="../media/image67.jpeg"/><Relationship Id="rId84" Type="http://schemas.openxmlformats.org/officeDocument/2006/relationships/image" Target="../media/image83.emf"/><Relationship Id="rId89" Type="http://schemas.openxmlformats.org/officeDocument/2006/relationships/image" Target="../media/image88.emf"/><Relationship Id="rId112" Type="http://schemas.openxmlformats.org/officeDocument/2006/relationships/image" Target="../media/image111.jpeg"/><Relationship Id="rId133" Type="http://schemas.openxmlformats.org/officeDocument/2006/relationships/image" Target="../media/image132.emf"/><Relationship Id="rId138" Type="http://schemas.openxmlformats.org/officeDocument/2006/relationships/image" Target="../media/image137.emf"/><Relationship Id="rId16" Type="http://schemas.openxmlformats.org/officeDocument/2006/relationships/image" Target="../media/image15.jpeg"/><Relationship Id="rId107" Type="http://schemas.openxmlformats.org/officeDocument/2006/relationships/image" Target="../media/image106.jpeg"/><Relationship Id="rId11" Type="http://schemas.openxmlformats.org/officeDocument/2006/relationships/image" Target="../media/image10.png"/><Relationship Id="rId32" Type="http://schemas.openxmlformats.org/officeDocument/2006/relationships/image" Target="../media/image31.jpeg"/><Relationship Id="rId37" Type="http://schemas.openxmlformats.org/officeDocument/2006/relationships/image" Target="../media/image36.jpeg"/><Relationship Id="rId53" Type="http://schemas.openxmlformats.org/officeDocument/2006/relationships/image" Target="../media/image52.jpeg"/><Relationship Id="rId58" Type="http://schemas.openxmlformats.org/officeDocument/2006/relationships/image" Target="../media/image57.jpeg"/><Relationship Id="rId74" Type="http://schemas.openxmlformats.org/officeDocument/2006/relationships/image" Target="../media/image73.jpeg"/><Relationship Id="rId79" Type="http://schemas.openxmlformats.org/officeDocument/2006/relationships/image" Target="../media/image78.jpeg"/><Relationship Id="rId102" Type="http://schemas.openxmlformats.org/officeDocument/2006/relationships/image" Target="../media/image101.jpeg"/><Relationship Id="rId123" Type="http://schemas.openxmlformats.org/officeDocument/2006/relationships/image" Target="../media/image122.png"/><Relationship Id="rId128" Type="http://schemas.openxmlformats.org/officeDocument/2006/relationships/image" Target="../media/image127.emf"/><Relationship Id="rId144" Type="http://schemas.openxmlformats.org/officeDocument/2006/relationships/image" Target="../media/image143.jpeg"/><Relationship Id="rId5" Type="http://schemas.openxmlformats.org/officeDocument/2006/relationships/image" Target="../media/image5.jpeg"/><Relationship Id="rId90" Type="http://schemas.openxmlformats.org/officeDocument/2006/relationships/image" Target="../media/image89.jpeg"/><Relationship Id="rId95" Type="http://schemas.openxmlformats.org/officeDocument/2006/relationships/image" Target="../media/image94.jpeg"/><Relationship Id="rId22" Type="http://schemas.openxmlformats.org/officeDocument/2006/relationships/image" Target="../media/image21.jpeg"/><Relationship Id="rId27" Type="http://schemas.openxmlformats.org/officeDocument/2006/relationships/image" Target="../media/image26.jpeg"/><Relationship Id="rId43" Type="http://schemas.openxmlformats.org/officeDocument/2006/relationships/image" Target="../media/image42.jpeg"/><Relationship Id="rId48" Type="http://schemas.openxmlformats.org/officeDocument/2006/relationships/image" Target="../media/image47.jpeg"/><Relationship Id="rId64" Type="http://schemas.openxmlformats.org/officeDocument/2006/relationships/image" Target="../media/image63.jpeg"/><Relationship Id="rId69" Type="http://schemas.openxmlformats.org/officeDocument/2006/relationships/image" Target="../media/image68.jpeg"/><Relationship Id="rId113" Type="http://schemas.openxmlformats.org/officeDocument/2006/relationships/image" Target="../media/image112.jpeg"/><Relationship Id="rId118" Type="http://schemas.openxmlformats.org/officeDocument/2006/relationships/image" Target="../media/image117.jpeg"/><Relationship Id="rId134" Type="http://schemas.openxmlformats.org/officeDocument/2006/relationships/image" Target="../media/image133.emf"/><Relationship Id="rId139" Type="http://schemas.openxmlformats.org/officeDocument/2006/relationships/image" Target="../media/image138.jpeg"/><Relationship Id="rId80" Type="http://schemas.openxmlformats.org/officeDocument/2006/relationships/image" Target="../media/image79.jpeg"/><Relationship Id="rId85" Type="http://schemas.openxmlformats.org/officeDocument/2006/relationships/image" Target="../media/image84.emf"/><Relationship Id="rId3" Type="http://schemas.openxmlformats.org/officeDocument/2006/relationships/image" Target="../media/image3.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image" Target="../media/image24.jpeg"/><Relationship Id="rId33" Type="http://schemas.openxmlformats.org/officeDocument/2006/relationships/image" Target="../media/image32.jpeg"/><Relationship Id="rId38" Type="http://schemas.openxmlformats.org/officeDocument/2006/relationships/image" Target="../media/image37.jpeg"/><Relationship Id="rId46" Type="http://schemas.openxmlformats.org/officeDocument/2006/relationships/image" Target="../media/image45.jpeg"/><Relationship Id="rId59" Type="http://schemas.openxmlformats.org/officeDocument/2006/relationships/image" Target="../media/image58.jpeg"/><Relationship Id="rId67" Type="http://schemas.openxmlformats.org/officeDocument/2006/relationships/image" Target="../media/image66.jpeg"/><Relationship Id="rId103" Type="http://schemas.openxmlformats.org/officeDocument/2006/relationships/image" Target="../media/image102.emf"/><Relationship Id="rId108" Type="http://schemas.openxmlformats.org/officeDocument/2006/relationships/image" Target="../media/image107.jpeg"/><Relationship Id="rId116" Type="http://schemas.openxmlformats.org/officeDocument/2006/relationships/image" Target="../media/image115.jpeg"/><Relationship Id="rId124" Type="http://schemas.openxmlformats.org/officeDocument/2006/relationships/image" Target="../media/image123.png"/><Relationship Id="rId129" Type="http://schemas.openxmlformats.org/officeDocument/2006/relationships/image" Target="../media/image128.emf"/><Relationship Id="rId137" Type="http://schemas.openxmlformats.org/officeDocument/2006/relationships/image" Target="../media/image136.emf"/><Relationship Id="rId20" Type="http://schemas.openxmlformats.org/officeDocument/2006/relationships/image" Target="../media/image19.jpeg"/><Relationship Id="rId41" Type="http://schemas.openxmlformats.org/officeDocument/2006/relationships/image" Target="../media/image40.jpeg"/><Relationship Id="rId54" Type="http://schemas.openxmlformats.org/officeDocument/2006/relationships/image" Target="../media/image53.jpeg"/><Relationship Id="rId62" Type="http://schemas.openxmlformats.org/officeDocument/2006/relationships/image" Target="../media/image61.jpeg"/><Relationship Id="rId70" Type="http://schemas.openxmlformats.org/officeDocument/2006/relationships/image" Target="../media/image69.jpeg"/><Relationship Id="rId75" Type="http://schemas.openxmlformats.org/officeDocument/2006/relationships/image" Target="../media/image74.jpeg"/><Relationship Id="rId83" Type="http://schemas.openxmlformats.org/officeDocument/2006/relationships/image" Target="../media/image82.png"/><Relationship Id="rId88" Type="http://schemas.openxmlformats.org/officeDocument/2006/relationships/image" Target="../media/image87.emf"/><Relationship Id="rId91" Type="http://schemas.openxmlformats.org/officeDocument/2006/relationships/image" Target="../media/image90.jpeg"/><Relationship Id="rId96" Type="http://schemas.openxmlformats.org/officeDocument/2006/relationships/image" Target="../media/image95.jpeg"/><Relationship Id="rId111" Type="http://schemas.openxmlformats.org/officeDocument/2006/relationships/image" Target="../media/image110.jpeg"/><Relationship Id="rId132" Type="http://schemas.openxmlformats.org/officeDocument/2006/relationships/image" Target="../media/image131.emf"/><Relationship Id="rId140" Type="http://schemas.openxmlformats.org/officeDocument/2006/relationships/image" Target="../media/image139.jpeg"/><Relationship Id="rId145" Type="http://schemas.openxmlformats.org/officeDocument/2006/relationships/image" Target="../media/image144.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4.png"/><Relationship Id="rId23" Type="http://schemas.openxmlformats.org/officeDocument/2006/relationships/image" Target="../media/image22.jpeg"/><Relationship Id="rId28" Type="http://schemas.openxmlformats.org/officeDocument/2006/relationships/image" Target="../media/image27.jpeg"/><Relationship Id="rId36" Type="http://schemas.openxmlformats.org/officeDocument/2006/relationships/image" Target="../media/image35.jpeg"/><Relationship Id="rId49" Type="http://schemas.openxmlformats.org/officeDocument/2006/relationships/image" Target="../media/image48.jpeg"/><Relationship Id="rId57" Type="http://schemas.openxmlformats.org/officeDocument/2006/relationships/image" Target="../media/image56.jpeg"/><Relationship Id="rId106" Type="http://schemas.openxmlformats.org/officeDocument/2006/relationships/image" Target="../media/image105.jpeg"/><Relationship Id="rId114" Type="http://schemas.openxmlformats.org/officeDocument/2006/relationships/image" Target="../media/image113.jpeg"/><Relationship Id="rId119" Type="http://schemas.openxmlformats.org/officeDocument/2006/relationships/image" Target="../media/image118.jpeg"/><Relationship Id="rId127" Type="http://schemas.openxmlformats.org/officeDocument/2006/relationships/image" Target="../media/image126.emf"/><Relationship Id="rId10" Type="http://schemas.openxmlformats.org/officeDocument/2006/relationships/image" Target="../media/image9.jpeg"/><Relationship Id="rId31" Type="http://schemas.openxmlformats.org/officeDocument/2006/relationships/image" Target="../media/image30.jpeg"/><Relationship Id="rId44" Type="http://schemas.openxmlformats.org/officeDocument/2006/relationships/image" Target="../media/image43.jpeg"/><Relationship Id="rId52" Type="http://schemas.openxmlformats.org/officeDocument/2006/relationships/image" Target="../media/image51.jpeg"/><Relationship Id="rId60" Type="http://schemas.openxmlformats.org/officeDocument/2006/relationships/image" Target="../media/image59.jpeg"/><Relationship Id="rId65" Type="http://schemas.openxmlformats.org/officeDocument/2006/relationships/image" Target="../media/image64.jpeg"/><Relationship Id="rId73" Type="http://schemas.openxmlformats.org/officeDocument/2006/relationships/image" Target="../media/image72.jpeg"/><Relationship Id="rId78" Type="http://schemas.openxmlformats.org/officeDocument/2006/relationships/image" Target="../media/image77.png"/><Relationship Id="rId81" Type="http://schemas.openxmlformats.org/officeDocument/2006/relationships/image" Target="../media/image80.jpeg"/><Relationship Id="rId86" Type="http://schemas.openxmlformats.org/officeDocument/2006/relationships/image" Target="../media/image85.emf"/><Relationship Id="rId94" Type="http://schemas.openxmlformats.org/officeDocument/2006/relationships/image" Target="../media/image93.jpeg"/><Relationship Id="rId99" Type="http://schemas.openxmlformats.org/officeDocument/2006/relationships/image" Target="../media/image98.jpeg"/><Relationship Id="rId101" Type="http://schemas.openxmlformats.org/officeDocument/2006/relationships/image" Target="../media/image100.jpeg"/><Relationship Id="rId122" Type="http://schemas.openxmlformats.org/officeDocument/2006/relationships/image" Target="../media/image121.jpeg"/><Relationship Id="rId130" Type="http://schemas.openxmlformats.org/officeDocument/2006/relationships/image" Target="../media/image129.emf"/><Relationship Id="rId135" Type="http://schemas.openxmlformats.org/officeDocument/2006/relationships/image" Target="../media/image134.emf"/><Relationship Id="rId143" Type="http://schemas.openxmlformats.org/officeDocument/2006/relationships/image" Target="../media/image142.jpeg"/><Relationship Id="rId4" Type="http://schemas.openxmlformats.org/officeDocument/2006/relationships/image" Target="../media/image4.jpeg"/><Relationship Id="rId9" Type="http://schemas.openxmlformats.org/officeDocument/2006/relationships/hyperlink" Target="#Foaie1!A1"/><Relationship Id="rId13" Type="http://schemas.openxmlformats.org/officeDocument/2006/relationships/image" Target="../media/image12.jpeg"/><Relationship Id="rId18" Type="http://schemas.openxmlformats.org/officeDocument/2006/relationships/image" Target="../media/image17.jpeg"/><Relationship Id="rId39" Type="http://schemas.openxmlformats.org/officeDocument/2006/relationships/image" Target="../media/image38.jpeg"/><Relationship Id="rId109" Type="http://schemas.openxmlformats.org/officeDocument/2006/relationships/image" Target="../media/image108.jpeg"/><Relationship Id="rId34" Type="http://schemas.openxmlformats.org/officeDocument/2006/relationships/image" Target="../media/image33.jpeg"/><Relationship Id="rId50" Type="http://schemas.openxmlformats.org/officeDocument/2006/relationships/image" Target="../media/image49.jpeg"/><Relationship Id="rId55" Type="http://schemas.openxmlformats.org/officeDocument/2006/relationships/image" Target="../media/image54.jpeg"/><Relationship Id="rId76" Type="http://schemas.openxmlformats.org/officeDocument/2006/relationships/image" Target="../media/image75.jpeg"/><Relationship Id="rId97" Type="http://schemas.openxmlformats.org/officeDocument/2006/relationships/image" Target="../media/image96.jpeg"/><Relationship Id="rId104" Type="http://schemas.openxmlformats.org/officeDocument/2006/relationships/image" Target="../media/image103.jpeg"/><Relationship Id="rId120" Type="http://schemas.openxmlformats.org/officeDocument/2006/relationships/image" Target="../media/image119.emf"/><Relationship Id="rId125" Type="http://schemas.openxmlformats.org/officeDocument/2006/relationships/image" Target="../media/image124.png"/><Relationship Id="rId141" Type="http://schemas.openxmlformats.org/officeDocument/2006/relationships/image" Target="../media/image140.jpeg"/><Relationship Id="rId146" Type="http://schemas.openxmlformats.org/officeDocument/2006/relationships/image" Target="../media/image145.jpeg"/><Relationship Id="rId7" Type="http://schemas.openxmlformats.org/officeDocument/2006/relationships/image" Target="../media/image7.jpeg"/><Relationship Id="rId71" Type="http://schemas.openxmlformats.org/officeDocument/2006/relationships/image" Target="../media/image70.jpeg"/><Relationship Id="rId92" Type="http://schemas.openxmlformats.org/officeDocument/2006/relationships/image" Target="../media/image91.jpeg"/><Relationship Id="rId2" Type="http://schemas.openxmlformats.org/officeDocument/2006/relationships/image" Target="../media/image2.jpeg"/><Relationship Id="rId29" Type="http://schemas.openxmlformats.org/officeDocument/2006/relationships/image" Target="../media/image28.jpeg"/><Relationship Id="rId24" Type="http://schemas.openxmlformats.org/officeDocument/2006/relationships/image" Target="../media/image23.jpeg"/><Relationship Id="rId40" Type="http://schemas.openxmlformats.org/officeDocument/2006/relationships/image" Target="../media/image39.png"/><Relationship Id="rId45" Type="http://schemas.openxmlformats.org/officeDocument/2006/relationships/image" Target="../media/image44.jpeg"/><Relationship Id="rId66" Type="http://schemas.openxmlformats.org/officeDocument/2006/relationships/image" Target="../media/image65.jpeg"/><Relationship Id="rId87" Type="http://schemas.openxmlformats.org/officeDocument/2006/relationships/image" Target="../media/image86.emf"/><Relationship Id="rId110" Type="http://schemas.openxmlformats.org/officeDocument/2006/relationships/image" Target="../media/image109.jpeg"/><Relationship Id="rId115" Type="http://schemas.openxmlformats.org/officeDocument/2006/relationships/image" Target="../media/image114.jpeg"/><Relationship Id="rId131" Type="http://schemas.openxmlformats.org/officeDocument/2006/relationships/image" Target="../media/image130.emf"/><Relationship Id="rId136" Type="http://schemas.openxmlformats.org/officeDocument/2006/relationships/image" Target="../media/image135.emf"/><Relationship Id="rId61" Type="http://schemas.openxmlformats.org/officeDocument/2006/relationships/image" Target="../media/image60.jpeg"/><Relationship Id="rId82" Type="http://schemas.openxmlformats.org/officeDocument/2006/relationships/image" Target="../media/image81.jpeg"/><Relationship Id="rId19" Type="http://schemas.openxmlformats.org/officeDocument/2006/relationships/image" Target="../media/image18.jpeg"/><Relationship Id="rId14" Type="http://schemas.openxmlformats.org/officeDocument/2006/relationships/image" Target="../media/image13.jpeg"/><Relationship Id="rId30" Type="http://schemas.openxmlformats.org/officeDocument/2006/relationships/image" Target="../media/image29.jpeg"/><Relationship Id="rId35" Type="http://schemas.openxmlformats.org/officeDocument/2006/relationships/image" Target="../media/image34.jpeg"/><Relationship Id="rId56" Type="http://schemas.openxmlformats.org/officeDocument/2006/relationships/image" Target="../media/image55.jpeg"/><Relationship Id="rId77" Type="http://schemas.openxmlformats.org/officeDocument/2006/relationships/image" Target="../media/image76.jpeg"/><Relationship Id="rId100" Type="http://schemas.openxmlformats.org/officeDocument/2006/relationships/image" Target="../media/image99.jpeg"/><Relationship Id="rId105" Type="http://schemas.openxmlformats.org/officeDocument/2006/relationships/image" Target="../media/image104.jpeg"/><Relationship Id="rId126" Type="http://schemas.openxmlformats.org/officeDocument/2006/relationships/image" Target="../media/image125.emf"/><Relationship Id="rId147" Type="http://schemas.openxmlformats.org/officeDocument/2006/relationships/image" Target="../media/image146.jpeg"/><Relationship Id="rId8" Type="http://schemas.openxmlformats.org/officeDocument/2006/relationships/image" Target="../media/image8.jpeg"/><Relationship Id="rId51" Type="http://schemas.openxmlformats.org/officeDocument/2006/relationships/image" Target="../media/image50.jpeg"/><Relationship Id="rId72" Type="http://schemas.openxmlformats.org/officeDocument/2006/relationships/image" Target="../media/image71.jpeg"/><Relationship Id="rId93" Type="http://schemas.openxmlformats.org/officeDocument/2006/relationships/image" Target="../media/image92.jpeg"/><Relationship Id="rId98" Type="http://schemas.openxmlformats.org/officeDocument/2006/relationships/image" Target="../media/image97.jpeg"/><Relationship Id="rId121" Type="http://schemas.openxmlformats.org/officeDocument/2006/relationships/image" Target="../media/image120.emf"/><Relationship Id="rId142" Type="http://schemas.openxmlformats.org/officeDocument/2006/relationships/image" Target="../media/image141.jpeg"/></Relationships>
</file>

<file path=xl/drawings/drawing1.xml><?xml version="1.0" encoding="utf-8"?>
<xdr:wsDr xmlns:xdr="http://schemas.openxmlformats.org/drawingml/2006/spreadsheetDrawing" xmlns:a="http://schemas.openxmlformats.org/drawingml/2006/main">
  <xdr:twoCellAnchor editAs="oneCell">
    <xdr:from>
      <xdr:col>4</xdr:col>
      <xdr:colOff>104775</xdr:colOff>
      <xdr:row>10</xdr:row>
      <xdr:rowOff>257175</xdr:rowOff>
    </xdr:from>
    <xdr:to>
      <xdr:col>4</xdr:col>
      <xdr:colOff>276225</xdr:colOff>
      <xdr:row>10</xdr:row>
      <xdr:rowOff>1514475</xdr:rowOff>
    </xdr:to>
    <xdr:pic>
      <xdr:nvPicPr>
        <xdr:cNvPr id="2" name="Imagine 6" descr="220 CB R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7900" y="4972050"/>
          <a:ext cx="1714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10</xdr:row>
      <xdr:rowOff>200025</xdr:rowOff>
    </xdr:from>
    <xdr:to>
      <xdr:col>5</xdr:col>
      <xdr:colOff>323850</xdr:colOff>
      <xdr:row>10</xdr:row>
      <xdr:rowOff>1504950</xdr:rowOff>
    </xdr:to>
    <xdr:pic>
      <xdr:nvPicPr>
        <xdr:cNvPr id="3" name="Imagine 7" descr="220 CB BL.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05100" y="4914900"/>
          <a:ext cx="1905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10</xdr:row>
      <xdr:rowOff>228600</xdr:rowOff>
    </xdr:from>
    <xdr:to>
      <xdr:col>6</xdr:col>
      <xdr:colOff>266700</xdr:colOff>
      <xdr:row>10</xdr:row>
      <xdr:rowOff>1485900</xdr:rowOff>
    </xdr:to>
    <xdr:pic>
      <xdr:nvPicPr>
        <xdr:cNvPr id="4" name="Imagine 8" descr="220 CB GI.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95625" y="4943475"/>
          <a:ext cx="1809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10</xdr:row>
      <xdr:rowOff>228600</xdr:rowOff>
    </xdr:from>
    <xdr:to>
      <xdr:col>7</xdr:col>
      <xdr:colOff>342900</xdr:colOff>
      <xdr:row>10</xdr:row>
      <xdr:rowOff>1495425</xdr:rowOff>
    </xdr:to>
    <xdr:pic>
      <xdr:nvPicPr>
        <xdr:cNvPr id="5" name="Imagine 9" descr="220 CB VE.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19500" y="4943475"/>
          <a:ext cx="1905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171450</xdr:colOff>
      <xdr:row>10</xdr:row>
      <xdr:rowOff>161925</xdr:rowOff>
    </xdr:from>
    <xdr:to>
      <xdr:col>8</xdr:col>
      <xdr:colOff>371475</xdr:colOff>
      <xdr:row>10</xdr:row>
      <xdr:rowOff>1466850</xdr:rowOff>
    </xdr:to>
    <xdr:pic>
      <xdr:nvPicPr>
        <xdr:cNvPr id="6" name="Imagine 10" descr="220 CB AR.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24325" y="4876800"/>
          <a:ext cx="2000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18</xdr:row>
      <xdr:rowOff>123825</xdr:rowOff>
    </xdr:from>
    <xdr:to>
      <xdr:col>5</xdr:col>
      <xdr:colOff>209550</xdr:colOff>
      <xdr:row>18</xdr:row>
      <xdr:rowOff>1514475</xdr:rowOff>
    </xdr:to>
    <xdr:pic>
      <xdr:nvPicPr>
        <xdr:cNvPr id="7" name="Imagine 11" descr="250 CC BL.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47950" y="10210800"/>
          <a:ext cx="1333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18</xdr:row>
      <xdr:rowOff>95250</xdr:rowOff>
    </xdr:from>
    <xdr:to>
      <xdr:col>6</xdr:col>
      <xdr:colOff>304800</xdr:colOff>
      <xdr:row>18</xdr:row>
      <xdr:rowOff>1504950</xdr:rowOff>
    </xdr:to>
    <xdr:pic>
      <xdr:nvPicPr>
        <xdr:cNvPr id="8" name="Imagine 12" descr="250 CC GI 1.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62300" y="10182225"/>
          <a:ext cx="1524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142875</xdr:colOff>
      <xdr:row>18</xdr:row>
      <xdr:rowOff>28575</xdr:rowOff>
    </xdr:from>
    <xdr:to>
      <xdr:col>10</xdr:col>
      <xdr:colOff>323850</xdr:colOff>
      <xdr:row>18</xdr:row>
      <xdr:rowOff>1476375</xdr:rowOff>
    </xdr:to>
    <xdr:pic>
      <xdr:nvPicPr>
        <xdr:cNvPr id="9" name="Imagine 13" descr="250 CC BI.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943475" y="10115550"/>
          <a:ext cx="1809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14</xdr:row>
      <xdr:rowOff>47625</xdr:rowOff>
    </xdr:from>
    <xdr:to>
      <xdr:col>4</xdr:col>
      <xdr:colOff>276225</xdr:colOff>
      <xdr:row>14</xdr:row>
      <xdr:rowOff>1362075</xdr:rowOff>
    </xdr:to>
    <xdr:pic>
      <xdr:nvPicPr>
        <xdr:cNvPr id="10" name="Imagine 14" descr="250 BC RO.JPG">
          <a:hlinkClick xmlns:r="http://schemas.openxmlformats.org/officeDocument/2006/relationships" r:id="rId9"/>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38375" y="6553200"/>
          <a:ext cx="1809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14</xdr:row>
      <xdr:rowOff>47625</xdr:rowOff>
    </xdr:from>
    <xdr:to>
      <xdr:col>5</xdr:col>
      <xdr:colOff>266700</xdr:colOff>
      <xdr:row>14</xdr:row>
      <xdr:rowOff>1362075</xdr:rowOff>
    </xdr:to>
    <xdr:pic>
      <xdr:nvPicPr>
        <xdr:cNvPr id="11" name="Imagine 15" descr="250 BC BL.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57475" y="6553200"/>
          <a:ext cx="1809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14</xdr:row>
      <xdr:rowOff>66675</xdr:rowOff>
    </xdr:from>
    <xdr:to>
      <xdr:col>6</xdr:col>
      <xdr:colOff>371475</xdr:colOff>
      <xdr:row>14</xdr:row>
      <xdr:rowOff>1371600</xdr:rowOff>
    </xdr:to>
    <xdr:pic>
      <xdr:nvPicPr>
        <xdr:cNvPr id="12" name="Imagine 16" descr="250 BC GI.JP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190875" y="6572250"/>
          <a:ext cx="1905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14</xdr:row>
      <xdr:rowOff>76200</xdr:rowOff>
    </xdr:from>
    <xdr:to>
      <xdr:col>7</xdr:col>
      <xdr:colOff>400050</xdr:colOff>
      <xdr:row>14</xdr:row>
      <xdr:rowOff>1400175</xdr:rowOff>
    </xdr:to>
    <xdr:pic>
      <xdr:nvPicPr>
        <xdr:cNvPr id="13" name="Imagine 17" descr="250 BC VE.JP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76650" y="6581775"/>
          <a:ext cx="1905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16</xdr:row>
      <xdr:rowOff>95250</xdr:rowOff>
    </xdr:from>
    <xdr:to>
      <xdr:col>4</xdr:col>
      <xdr:colOff>361950</xdr:colOff>
      <xdr:row>16</xdr:row>
      <xdr:rowOff>1466850</xdr:rowOff>
    </xdr:to>
    <xdr:pic>
      <xdr:nvPicPr>
        <xdr:cNvPr id="14" name="Imagine 18" descr="250 CB RO.JP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05050" y="8391525"/>
          <a:ext cx="2000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16</xdr:row>
      <xdr:rowOff>85725</xdr:rowOff>
    </xdr:from>
    <xdr:to>
      <xdr:col>5</xdr:col>
      <xdr:colOff>323850</xdr:colOff>
      <xdr:row>16</xdr:row>
      <xdr:rowOff>1428750</xdr:rowOff>
    </xdr:to>
    <xdr:pic>
      <xdr:nvPicPr>
        <xdr:cNvPr id="15" name="Imagine 19" descr="250 CB BL.jpg"/>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95575" y="8382000"/>
          <a:ext cx="20002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16</xdr:row>
      <xdr:rowOff>76200</xdr:rowOff>
    </xdr:from>
    <xdr:to>
      <xdr:col>6</xdr:col>
      <xdr:colOff>381000</xdr:colOff>
      <xdr:row>16</xdr:row>
      <xdr:rowOff>1390650</xdr:rowOff>
    </xdr:to>
    <xdr:pic>
      <xdr:nvPicPr>
        <xdr:cNvPr id="16" name="Imagine 20" descr="250 CB GI.JPG"/>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209925" y="8372475"/>
          <a:ext cx="1809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16</xdr:row>
      <xdr:rowOff>38100</xdr:rowOff>
    </xdr:from>
    <xdr:to>
      <xdr:col>7</xdr:col>
      <xdr:colOff>276225</xdr:colOff>
      <xdr:row>16</xdr:row>
      <xdr:rowOff>1381125</xdr:rowOff>
    </xdr:to>
    <xdr:pic>
      <xdr:nvPicPr>
        <xdr:cNvPr id="17" name="Imagine 21" descr="250 CB VE.JPG"/>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552825" y="8334375"/>
          <a:ext cx="1905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16</xdr:row>
      <xdr:rowOff>76200</xdr:rowOff>
    </xdr:from>
    <xdr:to>
      <xdr:col>8</xdr:col>
      <xdr:colOff>323850</xdr:colOff>
      <xdr:row>16</xdr:row>
      <xdr:rowOff>1409700</xdr:rowOff>
    </xdr:to>
    <xdr:pic>
      <xdr:nvPicPr>
        <xdr:cNvPr id="18" name="Imagine 22" descr="250 CB AR.JPG"/>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067175" y="8372475"/>
          <a:ext cx="209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28</xdr:row>
      <xdr:rowOff>28575</xdr:rowOff>
    </xdr:from>
    <xdr:to>
      <xdr:col>6</xdr:col>
      <xdr:colOff>276225</xdr:colOff>
      <xdr:row>28</xdr:row>
      <xdr:rowOff>1552575</xdr:rowOff>
    </xdr:to>
    <xdr:pic>
      <xdr:nvPicPr>
        <xdr:cNvPr id="19" name="Imagine 56" descr="123 Mir GI.JPG"/>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095625" y="19069050"/>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30</xdr:row>
      <xdr:rowOff>19050</xdr:rowOff>
    </xdr:from>
    <xdr:to>
      <xdr:col>5</xdr:col>
      <xdr:colOff>371475</xdr:colOff>
      <xdr:row>30</xdr:row>
      <xdr:rowOff>1543050</xdr:rowOff>
    </xdr:to>
    <xdr:pic>
      <xdr:nvPicPr>
        <xdr:cNvPr id="20" name="Imagine 60" descr="176 Twisty BL.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752725" y="208502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30</xdr:row>
      <xdr:rowOff>38100</xdr:rowOff>
    </xdr:from>
    <xdr:to>
      <xdr:col>6</xdr:col>
      <xdr:colOff>314325</xdr:colOff>
      <xdr:row>30</xdr:row>
      <xdr:rowOff>1562100</xdr:rowOff>
    </xdr:to>
    <xdr:pic>
      <xdr:nvPicPr>
        <xdr:cNvPr id="21" name="Imagine 61" descr="176 Twisty GI.JPG"/>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171825" y="20869275"/>
          <a:ext cx="1524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7</xdr:col>
      <xdr:colOff>162485</xdr:colOff>
      <xdr:row>30</xdr:row>
      <xdr:rowOff>39780</xdr:rowOff>
    </xdr:from>
    <xdr:to>
      <xdr:col>7</xdr:col>
      <xdr:colOff>381560</xdr:colOff>
      <xdr:row>30</xdr:row>
      <xdr:rowOff>1554255</xdr:rowOff>
    </xdr:to>
    <xdr:pic>
      <xdr:nvPicPr>
        <xdr:cNvPr id="22" name="Imagine 62" descr="176 Twisty VE.JPG"/>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636309" y="19493192"/>
          <a:ext cx="2190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30</xdr:row>
      <xdr:rowOff>47625</xdr:rowOff>
    </xdr:from>
    <xdr:to>
      <xdr:col>10</xdr:col>
      <xdr:colOff>295275</xdr:colOff>
      <xdr:row>30</xdr:row>
      <xdr:rowOff>1571625</xdr:rowOff>
    </xdr:to>
    <xdr:pic>
      <xdr:nvPicPr>
        <xdr:cNvPr id="23" name="Imagine 63" descr="176 Twisty BI.jpg"/>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924425" y="20878800"/>
          <a:ext cx="1714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104775</xdr:colOff>
      <xdr:row>30</xdr:row>
      <xdr:rowOff>57150</xdr:rowOff>
    </xdr:from>
    <xdr:to>
      <xdr:col>12</xdr:col>
      <xdr:colOff>266700</xdr:colOff>
      <xdr:row>30</xdr:row>
      <xdr:rowOff>1581150</xdr:rowOff>
    </xdr:to>
    <xdr:pic>
      <xdr:nvPicPr>
        <xdr:cNvPr id="24" name="Imagine 64" descr="176 Twisty NE.JPG"/>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857875" y="20888325"/>
          <a:ext cx="1619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42</xdr:row>
      <xdr:rowOff>47625</xdr:rowOff>
    </xdr:from>
    <xdr:to>
      <xdr:col>4</xdr:col>
      <xdr:colOff>285750</xdr:colOff>
      <xdr:row>42</xdr:row>
      <xdr:rowOff>1514475</xdr:rowOff>
    </xdr:to>
    <xdr:pic>
      <xdr:nvPicPr>
        <xdr:cNvPr id="25" name="Imagine 65" descr="200 Ocean RO.JPG"/>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238375" y="31603950"/>
          <a:ext cx="19050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42</xdr:row>
      <xdr:rowOff>38100</xdr:rowOff>
    </xdr:from>
    <xdr:to>
      <xdr:col>5</xdr:col>
      <xdr:colOff>295275</xdr:colOff>
      <xdr:row>42</xdr:row>
      <xdr:rowOff>1524000</xdr:rowOff>
    </xdr:to>
    <xdr:pic>
      <xdr:nvPicPr>
        <xdr:cNvPr id="26" name="Imagine 66" descr="200 Ocean BL.JPG"/>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667000" y="31594425"/>
          <a:ext cx="20002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44</xdr:row>
      <xdr:rowOff>28575</xdr:rowOff>
    </xdr:from>
    <xdr:to>
      <xdr:col>4</xdr:col>
      <xdr:colOff>285750</xdr:colOff>
      <xdr:row>44</xdr:row>
      <xdr:rowOff>1562100</xdr:rowOff>
    </xdr:to>
    <xdr:pic>
      <xdr:nvPicPr>
        <xdr:cNvPr id="27" name="Imagine 68" descr="201 Ocean Frost RO.JPG"/>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238375" y="33337500"/>
          <a:ext cx="1905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161925</xdr:colOff>
      <xdr:row>44</xdr:row>
      <xdr:rowOff>38100</xdr:rowOff>
    </xdr:from>
    <xdr:to>
      <xdr:col>5</xdr:col>
      <xdr:colOff>352425</xdr:colOff>
      <xdr:row>44</xdr:row>
      <xdr:rowOff>1571625</xdr:rowOff>
    </xdr:to>
    <xdr:pic>
      <xdr:nvPicPr>
        <xdr:cNvPr id="28" name="Imagine 69" descr="201 Ocean Frost BL.JPG"/>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733675" y="33347025"/>
          <a:ext cx="1905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180975</xdr:colOff>
      <xdr:row>44</xdr:row>
      <xdr:rowOff>57150</xdr:rowOff>
    </xdr:from>
    <xdr:to>
      <xdr:col>7</xdr:col>
      <xdr:colOff>342900</xdr:colOff>
      <xdr:row>44</xdr:row>
      <xdr:rowOff>1602441</xdr:rowOff>
    </xdr:to>
    <xdr:pic>
      <xdr:nvPicPr>
        <xdr:cNvPr id="29" name="Imagine 70" descr="201 Ocean Frost VE.JPG"/>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648075" y="33366075"/>
          <a:ext cx="1619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123825</xdr:colOff>
      <xdr:row>44</xdr:row>
      <xdr:rowOff>57150</xdr:rowOff>
    </xdr:from>
    <xdr:to>
      <xdr:col>8</xdr:col>
      <xdr:colOff>285750</xdr:colOff>
      <xdr:row>44</xdr:row>
      <xdr:rowOff>1581150</xdr:rowOff>
    </xdr:to>
    <xdr:pic>
      <xdr:nvPicPr>
        <xdr:cNvPr id="30" name="Imagine 71" descr="201 Ocean Frost AR.JPG"/>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4076700" y="33366075"/>
          <a:ext cx="1619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161925</xdr:colOff>
      <xdr:row>44</xdr:row>
      <xdr:rowOff>47625</xdr:rowOff>
    </xdr:from>
    <xdr:to>
      <xdr:col>9</xdr:col>
      <xdr:colOff>352425</xdr:colOff>
      <xdr:row>44</xdr:row>
      <xdr:rowOff>1571625</xdr:rowOff>
    </xdr:to>
    <xdr:pic>
      <xdr:nvPicPr>
        <xdr:cNvPr id="31" name="Imagine 72" descr="201 Ocean Frost GR.JPG"/>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524375" y="33356550"/>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50</xdr:row>
      <xdr:rowOff>104775</xdr:rowOff>
    </xdr:from>
    <xdr:to>
      <xdr:col>4</xdr:col>
      <xdr:colOff>247650</xdr:colOff>
      <xdr:row>52</xdr:row>
      <xdr:rowOff>695326</xdr:rowOff>
    </xdr:to>
    <xdr:pic>
      <xdr:nvPicPr>
        <xdr:cNvPr id="32" name="Imagine 103" descr="393 F Kiki RO.JPG"/>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200275" y="37118925"/>
          <a:ext cx="1905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50</xdr:row>
      <xdr:rowOff>104775</xdr:rowOff>
    </xdr:from>
    <xdr:to>
      <xdr:col>5</xdr:col>
      <xdr:colOff>352425</xdr:colOff>
      <xdr:row>52</xdr:row>
      <xdr:rowOff>695326</xdr:rowOff>
    </xdr:to>
    <xdr:pic>
      <xdr:nvPicPr>
        <xdr:cNvPr id="33" name="Imagine 104" descr="393 F Kiki BL.JPG"/>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714625" y="37118925"/>
          <a:ext cx="2095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123825</xdr:colOff>
      <xdr:row>50</xdr:row>
      <xdr:rowOff>85725</xdr:rowOff>
    </xdr:from>
    <xdr:to>
      <xdr:col>7</xdr:col>
      <xdr:colOff>323850</xdr:colOff>
      <xdr:row>52</xdr:row>
      <xdr:rowOff>752476</xdr:rowOff>
    </xdr:to>
    <xdr:pic>
      <xdr:nvPicPr>
        <xdr:cNvPr id="34" name="Imagine 105" descr="393 F Kiki VE.JPG"/>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590925" y="37099875"/>
          <a:ext cx="2000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114300</xdr:colOff>
      <xdr:row>50</xdr:row>
      <xdr:rowOff>104775</xdr:rowOff>
    </xdr:from>
    <xdr:to>
      <xdr:col>9</xdr:col>
      <xdr:colOff>304800</xdr:colOff>
      <xdr:row>52</xdr:row>
      <xdr:rowOff>771526</xdr:rowOff>
    </xdr:to>
    <xdr:pic>
      <xdr:nvPicPr>
        <xdr:cNvPr id="35" name="Imagine 107" descr="393 F Kiki GR.JPG"/>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4476750" y="371189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74</xdr:row>
      <xdr:rowOff>28575</xdr:rowOff>
    </xdr:from>
    <xdr:to>
      <xdr:col>4</xdr:col>
      <xdr:colOff>266700</xdr:colOff>
      <xdr:row>76</xdr:row>
      <xdr:rowOff>809625</xdr:rowOff>
    </xdr:to>
    <xdr:pic>
      <xdr:nvPicPr>
        <xdr:cNvPr id="36" name="Imagine 124" descr="LPC067B RO.JPG"/>
        <xdr:cNvPicPr>
          <a:picLocks noChangeAspect="1"/>
        </xdr:cNvPicPr>
      </xdr:nvPicPr>
      <xdr:blipFill>
        <a:blip xmlns:r="http://schemas.openxmlformats.org/officeDocument/2006/relationships" r:embed="rId36">
          <a:lum contrast="14000"/>
          <a:extLst>
            <a:ext uri="{28A0092B-C50C-407E-A947-70E740481C1C}">
              <a14:useLocalDpi xmlns:a14="http://schemas.microsoft.com/office/drawing/2010/main" val="0"/>
            </a:ext>
          </a:extLst>
        </a:blip>
        <a:srcRect/>
        <a:stretch>
          <a:fillRect/>
        </a:stretch>
      </xdr:blipFill>
      <xdr:spPr bwMode="auto">
        <a:xfrm>
          <a:off x="2219325" y="51958875"/>
          <a:ext cx="1905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74</xdr:row>
      <xdr:rowOff>47625</xdr:rowOff>
    </xdr:from>
    <xdr:to>
      <xdr:col>5</xdr:col>
      <xdr:colOff>314325</xdr:colOff>
      <xdr:row>76</xdr:row>
      <xdr:rowOff>819150</xdr:rowOff>
    </xdr:to>
    <xdr:pic>
      <xdr:nvPicPr>
        <xdr:cNvPr id="37" name="Imagine 125" descr="LPC067B BL.JPG"/>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695575" y="519779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74</xdr:row>
      <xdr:rowOff>19050</xdr:rowOff>
    </xdr:from>
    <xdr:to>
      <xdr:col>12</xdr:col>
      <xdr:colOff>285750</xdr:colOff>
      <xdr:row>76</xdr:row>
      <xdr:rowOff>800100</xdr:rowOff>
    </xdr:to>
    <xdr:pic>
      <xdr:nvPicPr>
        <xdr:cNvPr id="38" name="Imagine 126" descr="LPC067B NE.JPG"/>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5838825" y="51949350"/>
          <a:ext cx="2000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74</xdr:row>
      <xdr:rowOff>38100</xdr:rowOff>
    </xdr:from>
    <xdr:to>
      <xdr:col>13</xdr:col>
      <xdr:colOff>247650</xdr:colOff>
      <xdr:row>76</xdr:row>
      <xdr:rowOff>809625</xdr:rowOff>
    </xdr:to>
    <xdr:pic>
      <xdr:nvPicPr>
        <xdr:cNvPr id="39" name="Imagine 127" descr="LPC067B AL.JPG"/>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229350" y="51968400"/>
          <a:ext cx="2000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0</xdr:row>
      <xdr:rowOff>476250</xdr:rowOff>
    </xdr:from>
    <xdr:to>
      <xdr:col>17</xdr:col>
      <xdr:colOff>2076450</xdr:colOff>
      <xdr:row>1</xdr:row>
      <xdr:rowOff>28575</xdr:rowOff>
    </xdr:to>
    <xdr:pic>
      <xdr:nvPicPr>
        <xdr:cNvPr id="40" name="Picture 3" descr="BD14711_"/>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476250" y="476250"/>
          <a:ext cx="98679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50</xdr:row>
      <xdr:rowOff>114300</xdr:rowOff>
    </xdr:from>
    <xdr:to>
      <xdr:col>8</xdr:col>
      <xdr:colOff>323850</xdr:colOff>
      <xdr:row>52</xdr:row>
      <xdr:rowOff>704851</xdr:rowOff>
    </xdr:to>
    <xdr:pic>
      <xdr:nvPicPr>
        <xdr:cNvPr id="41" name="Imagine 106" descr="393 F Kiki AR.JPG"/>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4029075" y="37128450"/>
          <a:ext cx="2476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18</xdr:row>
      <xdr:rowOff>104775</xdr:rowOff>
    </xdr:from>
    <xdr:to>
      <xdr:col>4</xdr:col>
      <xdr:colOff>295275</xdr:colOff>
      <xdr:row>18</xdr:row>
      <xdr:rowOff>1514475</xdr:rowOff>
    </xdr:to>
    <xdr:pic>
      <xdr:nvPicPr>
        <xdr:cNvPr id="42" name="Imagine 137" descr="250 CC RO.jpg"/>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266950" y="10191750"/>
          <a:ext cx="1714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20</xdr:row>
      <xdr:rowOff>66675</xdr:rowOff>
    </xdr:from>
    <xdr:to>
      <xdr:col>6</xdr:col>
      <xdr:colOff>314325</xdr:colOff>
      <xdr:row>20</xdr:row>
      <xdr:rowOff>1581150</xdr:rowOff>
    </xdr:to>
    <xdr:pic>
      <xdr:nvPicPr>
        <xdr:cNvPr id="43" name="Imagine 154" descr="290 CC GI.jpg"/>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3076575" y="11944350"/>
          <a:ext cx="2476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20</xdr:row>
      <xdr:rowOff>19050</xdr:rowOff>
    </xdr:from>
    <xdr:to>
      <xdr:col>12</xdr:col>
      <xdr:colOff>323850</xdr:colOff>
      <xdr:row>20</xdr:row>
      <xdr:rowOff>1543050</xdr:rowOff>
    </xdr:to>
    <xdr:pic>
      <xdr:nvPicPr>
        <xdr:cNvPr id="44" name="Imagine 155" descr="290 CC NE.jpg"/>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5838825" y="11896725"/>
          <a:ext cx="2381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26</xdr:row>
      <xdr:rowOff>66675</xdr:rowOff>
    </xdr:from>
    <xdr:to>
      <xdr:col>5</xdr:col>
      <xdr:colOff>371475</xdr:colOff>
      <xdr:row>26</xdr:row>
      <xdr:rowOff>1581150</xdr:rowOff>
    </xdr:to>
    <xdr:pic>
      <xdr:nvPicPr>
        <xdr:cNvPr id="45" name="Imagine 150" descr="330 CC BL.jpg"/>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667000" y="17316450"/>
          <a:ext cx="27622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123825</xdr:colOff>
      <xdr:row>26</xdr:row>
      <xdr:rowOff>47625</xdr:rowOff>
    </xdr:from>
    <xdr:to>
      <xdr:col>7</xdr:col>
      <xdr:colOff>390525</xdr:colOff>
      <xdr:row>26</xdr:row>
      <xdr:rowOff>1590675</xdr:rowOff>
    </xdr:to>
    <xdr:pic>
      <xdr:nvPicPr>
        <xdr:cNvPr id="46" name="Imagine 151" descr="330 CC VE.jpg"/>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3590925" y="17297400"/>
          <a:ext cx="2667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26</xdr:row>
      <xdr:rowOff>19050</xdr:rowOff>
    </xdr:from>
    <xdr:to>
      <xdr:col>4</xdr:col>
      <xdr:colOff>285750</xdr:colOff>
      <xdr:row>26</xdr:row>
      <xdr:rowOff>1543050</xdr:rowOff>
    </xdr:to>
    <xdr:pic>
      <xdr:nvPicPr>
        <xdr:cNvPr id="47" name="Imagine 152" descr="330 CC RO.jpg"/>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2209800" y="17268825"/>
          <a:ext cx="2190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26</xdr:row>
      <xdr:rowOff>47625</xdr:rowOff>
    </xdr:from>
    <xdr:to>
      <xdr:col>6</xdr:col>
      <xdr:colOff>323850</xdr:colOff>
      <xdr:row>26</xdr:row>
      <xdr:rowOff>1590675</xdr:rowOff>
    </xdr:to>
    <xdr:pic>
      <xdr:nvPicPr>
        <xdr:cNvPr id="48" name="Imagine 153" descr="330 CC GI.jpg"/>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3124200" y="17297400"/>
          <a:ext cx="2095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95250</xdr:colOff>
      <xdr:row>26</xdr:row>
      <xdr:rowOff>47625</xdr:rowOff>
    </xdr:from>
    <xdr:to>
      <xdr:col>10</xdr:col>
      <xdr:colOff>314325</xdr:colOff>
      <xdr:row>26</xdr:row>
      <xdr:rowOff>1581150</xdr:rowOff>
    </xdr:to>
    <xdr:pic>
      <xdr:nvPicPr>
        <xdr:cNvPr id="49" name="Imagine 154" descr="330 CC BI.jpg"/>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4895850" y="17297400"/>
          <a:ext cx="2190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133350</xdr:colOff>
      <xdr:row>26</xdr:row>
      <xdr:rowOff>57150</xdr:rowOff>
    </xdr:from>
    <xdr:to>
      <xdr:col>12</xdr:col>
      <xdr:colOff>371475</xdr:colOff>
      <xdr:row>27</xdr:row>
      <xdr:rowOff>-1</xdr:rowOff>
    </xdr:to>
    <xdr:pic>
      <xdr:nvPicPr>
        <xdr:cNvPr id="50" name="Imagine 155" descr="330 CC NE.jpg"/>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5886450" y="17306925"/>
          <a:ext cx="2381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24</xdr:row>
      <xdr:rowOff>19050</xdr:rowOff>
    </xdr:from>
    <xdr:to>
      <xdr:col>4</xdr:col>
      <xdr:colOff>276225</xdr:colOff>
      <xdr:row>24</xdr:row>
      <xdr:rowOff>1562100</xdr:rowOff>
    </xdr:to>
    <xdr:pic>
      <xdr:nvPicPr>
        <xdr:cNvPr id="51" name="Imagine 156" descr="330 BC RO.jpg"/>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2228850" y="15478125"/>
          <a:ext cx="1905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24</xdr:row>
      <xdr:rowOff>38100</xdr:rowOff>
    </xdr:from>
    <xdr:to>
      <xdr:col>5</xdr:col>
      <xdr:colOff>342900</xdr:colOff>
      <xdr:row>24</xdr:row>
      <xdr:rowOff>1590675</xdr:rowOff>
    </xdr:to>
    <xdr:pic>
      <xdr:nvPicPr>
        <xdr:cNvPr id="52" name="Imagine 157" descr="330 BC BL.jpg"/>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2686050" y="15497175"/>
          <a:ext cx="2286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219075</xdr:colOff>
      <xdr:row>24</xdr:row>
      <xdr:rowOff>28575</xdr:rowOff>
    </xdr:from>
    <xdr:to>
      <xdr:col>7</xdr:col>
      <xdr:colOff>419100</xdr:colOff>
      <xdr:row>24</xdr:row>
      <xdr:rowOff>1581150</xdr:rowOff>
    </xdr:to>
    <xdr:pic>
      <xdr:nvPicPr>
        <xdr:cNvPr id="53" name="Imagine 158" descr="330 BC VE.jpg"/>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3686175" y="15487650"/>
          <a:ext cx="20002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22</xdr:row>
      <xdr:rowOff>47625</xdr:rowOff>
    </xdr:from>
    <xdr:to>
      <xdr:col>4</xdr:col>
      <xdr:colOff>257175</xdr:colOff>
      <xdr:row>22</xdr:row>
      <xdr:rowOff>1543050</xdr:rowOff>
    </xdr:to>
    <xdr:pic>
      <xdr:nvPicPr>
        <xdr:cNvPr id="54" name="Imagine 153" descr="290 TV RO.jpg"/>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2190750" y="13716000"/>
          <a:ext cx="2095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22</xdr:row>
      <xdr:rowOff>47625</xdr:rowOff>
    </xdr:from>
    <xdr:to>
      <xdr:col>5</xdr:col>
      <xdr:colOff>304800</xdr:colOff>
      <xdr:row>22</xdr:row>
      <xdr:rowOff>1504950</xdr:rowOff>
    </xdr:to>
    <xdr:pic>
      <xdr:nvPicPr>
        <xdr:cNvPr id="55" name="Imagine 154" descr="290 TV BL.jpg"/>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2676525" y="13716000"/>
          <a:ext cx="2000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142875</xdr:colOff>
      <xdr:row>20</xdr:row>
      <xdr:rowOff>28575</xdr:rowOff>
    </xdr:from>
    <xdr:to>
      <xdr:col>10</xdr:col>
      <xdr:colOff>371475</xdr:colOff>
      <xdr:row>20</xdr:row>
      <xdr:rowOff>1504950</xdr:rowOff>
    </xdr:to>
    <xdr:pic>
      <xdr:nvPicPr>
        <xdr:cNvPr id="56" name="Imagine 151" descr="290 CC BI.jpg"/>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4943475" y="11906250"/>
          <a:ext cx="2286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20</xdr:row>
      <xdr:rowOff>57150</xdr:rowOff>
    </xdr:from>
    <xdr:to>
      <xdr:col>7</xdr:col>
      <xdr:colOff>323850</xdr:colOff>
      <xdr:row>20</xdr:row>
      <xdr:rowOff>1581150</xdr:rowOff>
    </xdr:to>
    <xdr:pic>
      <xdr:nvPicPr>
        <xdr:cNvPr id="57" name="Imagine 152" descr="290 CC VE.jpg"/>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3524250" y="11934825"/>
          <a:ext cx="2667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85725</xdr:colOff>
      <xdr:row>161</xdr:row>
      <xdr:rowOff>0</xdr:rowOff>
    </xdr:from>
    <xdr:to>
      <xdr:col>13</xdr:col>
      <xdr:colOff>257175</xdr:colOff>
      <xdr:row>161</xdr:row>
      <xdr:rowOff>1352550</xdr:rowOff>
    </xdr:to>
    <xdr:pic>
      <xdr:nvPicPr>
        <xdr:cNvPr id="58" name="Imagine 127" descr="LPC067B AL.JPG"/>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267450" y="93116400"/>
          <a:ext cx="1714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46</xdr:row>
      <xdr:rowOff>0</xdr:rowOff>
    </xdr:from>
    <xdr:to>
      <xdr:col>4</xdr:col>
      <xdr:colOff>304800</xdr:colOff>
      <xdr:row>48</xdr:row>
      <xdr:rowOff>628651</xdr:rowOff>
    </xdr:to>
    <xdr:pic>
      <xdr:nvPicPr>
        <xdr:cNvPr id="59" name="Imagine 94" descr="390 F Kiki RO.JPG"/>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2238375" y="35099625"/>
          <a:ext cx="2095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46</xdr:row>
      <xdr:rowOff>9525</xdr:rowOff>
    </xdr:from>
    <xdr:to>
      <xdr:col>5</xdr:col>
      <xdr:colOff>323850</xdr:colOff>
      <xdr:row>49</xdr:row>
      <xdr:rowOff>1</xdr:rowOff>
    </xdr:to>
    <xdr:pic>
      <xdr:nvPicPr>
        <xdr:cNvPr id="60" name="Imagine 95" descr="390 F Kiki BL.JPG"/>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2667000" y="35109150"/>
          <a:ext cx="2286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46</xdr:row>
      <xdr:rowOff>0</xdr:rowOff>
    </xdr:from>
    <xdr:to>
      <xdr:col>7</xdr:col>
      <xdr:colOff>361950</xdr:colOff>
      <xdr:row>49</xdr:row>
      <xdr:rowOff>1</xdr:rowOff>
    </xdr:to>
    <xdr:pic>
      <xdr:nvPicPr>
        <xdr:cNvPr id="61" name="Imagine 96" descr="390 F Kiki VE.JPG"/>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638550" y="35099625"/>
          <a:ext cx="1905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114300</xdr:colOff>
      <xdr:row>46</xdr:row>
      <xdr:rowOff>9525</xdr:rowOff>
    </xdr:from>
    <xdr:to>
      <xdr:col>12</xdr:col>
      <xdr:colOff>295275</xdr:colOff>
      <xdr:row>48</xdr:row>
      <xdr:rowOff>628651</xdr:rowOff>
    </xdr:to>
    <xdr:pic>
      <xdr:nvPicPr>
        <xdr:cNvPr id="62" name="Imagine 97" descr="390 F Kiki NE.JPG"/>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5867400" y="35109150"/>
          <a:ext cx="18097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66</xdr:row>
      <xdr:rowOff>66675</xdr:rowOff>
    </xdr:from>
    <xdr:to>
      <xdr:col>5</xdr:col>
      <xdr:colOff>314325</xdr:colOff>
      <xdr:row>66</xdr:row>
      <xdr:rowOff>1533525</xdr:rowOff>
    </xdr:to>
    <xdr:pic>
      <xdr:nvPicPr>
        <xdr:cNvPr id="63" name="Imagine 151" descr="LPC-030 BL mic.jpg"/>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2781300" y="47272575"/>
          <a:ext cx="10477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200025</xdr:colOff>
      <xdr:row>66</xdr:row>
      <xdr:rowOff>66675</xdr:rowOff>
    </xdr:from>
    <xdr:to>
      <xdr:col>12</xdr:col>
      <xdr:colOff>304800</xdr:colOff>
      <xdr:row>66</xdr:row>
      <xdr:rowOff>1524000</xdr:rowOff>
    </xdr:to>
    <xdr:pic>
      <xdr:nvPicPr>
        <xdr:cNvPr id="64" name="Imagine 152" descr="LPC-030-NE mic.jpg"/>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5953125" y="47272575"/>
          <a:ext cx="1047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66</xdr:row>
      <xdr:rowOff>95250</xdr:rowOff>
    </xdr:from>
    <xdr:to>
      <xdr:col>4</xdr:col>
      <xdr:colOff>266700</xdr:colOff>
      <xdr:row>66</xdr:row>
      <xdr:rowOff>1524000</xdr:rowOff>
    </xdr:to>
    <xdr:pic>
      <xdr:nvPicPr>
        <xdr:cNvPr id="65" name="Imagine 134" descr="LPC030 rosu.jpg"/>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2257425" y="47301150"/>
          <a:ext cx="1524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66</xdr:row>
      <xdr:rowOff>38100</xdr:rowOff>
    </xdr:from>
    <xdr:to>
      <xdr:col>10</xdr:col>
      <xdr:colOff>361950</xdr:colOff>
      <xdr:row>66</xdr:row>
      <xdr:rowOff>1504950</xdr:rowOff>
    </xdr:to>
    <xdr:pic>
      <xdr:nvPicPr>
        <xdr:cNvPr id="66" name="Imagine 135" descr="LPC030 alb.jpg"/>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4991100" y="47244000"/>
          <a:ext cx="1714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20</xdr:row>
      <xdr:rowOff>47625</xdr:rowOff>
    </xdr:from>
    <xdr:to>
      <xdr:col>5</xdr:col>
      <xdr:colOff>323850</xdr:colOff>
      <xdr:row>20</xdr:row>
      <xdr:rowOff>1552575</xdr:rowOff>
    </xdr:to>
    <xdr:pic>
      <xdr:nvPicPr>
        <xdr:cNvPr id="67" name="Imagine 127" descr="290CC AZ.jpg"/>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2686050" y="11925300"/>
          <a:ext cx="2095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xdr:colOff>
      <xdr:row>20</xdr:row>
      <xdr:rowOff>38100</xdr:rowOff>
    </xdr:from>
    <xdr:to>
      <xdr:col>8</xdr:col>
      <xdr:colOff>276225</xdr:colOff>
      <xdr:row>20</xdr:row>
      <xdr:rowOff>1581150</xdr:rowOff>
    </xdr:to>
    <xdr:pic>
      <xdr:nvPicPr>
        <xdr:cNvPr id="68" name="Imagine 128" descr="290CC AR.jpg"/>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4019550" y="11915775"/>
          <a:ext cx="2095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20</xdr:row>
      <xdr:rowOff>9525</xdr:rowOff>
    </xdr:from>
    <xdr:to>
      <xdr:col>4</xdr:col>
      <xdr:colOff>342900</xdr:colOff>
      <xdr:row>20</xdr:row>
      <xdr:rowOff>1581150</xdr:rowOff>
    </xdr:to>
    <xdr:pic>
      <xdr:nvPicPr>
        <xdr:cNvPr id="69" name="Imagine 129" descr="290CC RO.jpg"/>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2257425" y="11887200"/>
          <a:ext cx="2286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114</xdr:row>
      <xdr:rowOff>19050</xdr:rowOff>
    </xdr:from>
    <xdr:to>
      <xdr:col>4</xdr:col>
      <xdr:colOff>257175</xdr:colOff>
      <xdr:row>114</xdr:row>
      <xdr:rowOff>1285875</xdr:rowOff>
    </xdr:to>
    <xdr:pic>
      <xdr:nvPicPr>
        <xdr:cNvPr id="70" name="Imagine 138" descr="6943.jpg"/>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2257425" y="71828025"/>
          <a:ext cx="1428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114</xdr:row>
      <xdr:rowOff>0</xdr:rowOff>
    </xdr:from>
    <xdr:to>
      <xdr:col>5</xdr:col>
      <xdr:colOff>247650</xdr:colOff>
      <xdr:row>114</xdr:row>
      <xdr:rowOff>1276350</xdr:rowOff>
    </xdr:to>
    <xdr:pic>
      <xdr:nvPicPr>
        <xdr:cNvPr id="71" name="Imagine 139" descr="6940.jpg"/>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2686050" y="71808975"/>
          <a:ext cx="1333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133350</xdr:colOff>
      <xdr:row>114</xdr:row>
      <xdr:rowOff>19050</xdr:rowOff>
    </xdr:from>
    <xdr:to>
      <xdr:col>13</xdr:col>
      <xdr:colOff>276225</xdr:colOff>
      <xdr:row>114</xdr:row>
      <xdr:rowOff>1285875</xdr:rowOff>
    </xdr:to>
    <xdr:pic>
      <xdr:nvPicPr>
        <xdr:cNvPr id="72" name="Imagine 140" descr="6942.jpg"/>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315075" y="71828025"/>
          <a:ext cx="1428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28</xdr:row>
      <xdr:rowOff>66675</xdr:rowOff>
    </xdr:from>
    <xdr:to>
      <xdr:col>4</xdr:col>
      <xdr:colOff>276225</xdr:colOff>
      <xdr:row>28</xdr:row>
      <xdr:rowOff>1562100</xdr:rowOff>
    </xdr:to>
    <xdr:pic>
      <xdr:nvPicPr>
        <xdr:cNvPr id="73" name="Imagine 116" descr="mir12308.jpg"/>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2238375" y="19107150"/>
          <a:ext cx="180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28</xdr:row>
      <xdr:rowOff>76200</xdr:rowOff>
    </xdr:from>
    <xdr:to>
      <xdr:col>6</xdr:col>
      <xdr:colOff>0</xdr:colOff>
      <xdr:row>28</xdr:row>
      <xdr:rowOff>1552575</xdr:rowOff>
    </xdr:to>
    <xdr:pic>
      <xdr:nvPicPr>
        <xdr:cNvPr id="74" name="Imagine 117" descr="mir12324.jpg"/>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2705100" y="19116675"/>
          <a:ext cx="3048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95250</xdr:colOff>
      <xdr:row>28</xdr:row>
      <xdr:rowOff>133350</xdr:rowOff>
    </xdr:from>
    <xdr:to>
      <xdr:col>13</xdr:col>
      <xdr:colOff>371475</xdr:colOff>
      <xdr:row>28</xdr:row>
      <xdr:rowOff>1562100</xdr:rowOff>
    </xdr:to>
    <xdr:pic>
      <xdr:nvPicPr>
        <xdr:cNvPr id="75" name="Imagine 118" descr="mir12203.jpg"/>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276975" y="19173825"/>
          <a:ext cx="27622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34</xdr:row>
      <xdr:rowOff>57150</xdr:rowOff>
    </xdr:from>
    <xdr:to>
      <xdr:col>4</xdr:col>
      <xdr:colOff>390525</xdr:colOff>
      <xdr:row>34</xdr:row>
      <xdr:rowOff>1562100</xdr:rowOff>
    </xdr:to>
    <xdr:pic>
      <xdr:nvPicPr>
        <xdr:cNvPr id="76" name="Imagine 138" descr="duo.jpg"/>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2238375" y="24374475"/>
          <a:ext cx="2952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34</xdr:row>
      <xdr:rowOff>38100</xdr:rowOff>
    </xdr:from>
    <xdr:to>
      <xdr:col>6</xdr:col>
      <xdr:colOff>0</xdr:colOff>
      <xdr:row>34</xdr:row>
      <xdr:rowOff>1514475</xdr:rowOff>
    </xdr:to>
    <xdr:pic>
      <xdr:nvPicPr>
        <xdr:cNvPr id="77" name="Imagine 139" descr="18125.jpg"/>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2705100" y="24355425"/>
          <a:ext cx="30480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xdr:colOff>
      <xdr:row>34</xdr:row>
      <xdr:rowOff>28575</xdr:rowOff>
    </xdr:from>
    <xdr:to>
      <xdr:col>7</xdr:col>
      <xdr:colOff>447675</xdr:colOff>
      <xdr:row>34</xdr:row>
      <xdr:rowOff>1571625</xdr:rowOff>
    </xdr:to>
    <xdr:pic>
      <xdr:nvPicPr>
        <xdr:cNvPr id="78" name="Imagine 140" descr="18115.jpg"/>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3600450" y="24345900"/>
          <a:ext cx="3143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142875</xdr:colOff>
      <xdr:row>163</xdr:row>
      <xdr:rowOff>85725</xdr:rowOff>
    </xdr:from>
    <xdr:to>
      <xdr:col>7</xdr:col>
      <xdr:colOff>428625</xdr:colOff>
      <xdr:row>163</xdr:row>
      <xdr:rowOff>1962150</xdr:rowOff>
    </xdr:to>
    <xdr:pic>
      <xdr:nvPicPr>
        <xdr:cNvPr id="79" name="Imagine 9" descr="220 CB VE.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9975" y="94821375"/>
          <a:ext cx="2857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163</xdr:row>
      <xdr:rowOff>0</xdr:rowOff>
    </xdr:from>
    <xdr:to>
      <xdr:col>6</xdr:col>
      <xdr:colOff>342900</xdr:colOff>
      <xdr:row>163</xdr:row>
      <xdr:rowOff>1952625</xdr:rowOff>
    </xdr:to>
    <xdr:pic>
      <xdr:nvPicPr>
        <xdr:cNvPr id="80" name="Imagine 8" descr="220 CB GI.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95625" y="94735650"/>
          <a:ext cx="257175"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56</xdr:row>
      <xdr:rowOff>76200</xdr:rowOff>
    </xdr:from>
    <xdr:to>
      <xdr:col>4</xdr:col>
      <xdr:colOff>266700</xdr:colOff>
      <xdr:row>56</xdr:row>
      <xdr:rowOff>1466850</xdr:rowOff>
    </xdr:to>
    <xdr:pic>
      <xdr:nvPicPr>
        <xdr:cNvPr id="81" name="Imagine 130" descr="410 golf rosu.bmp"/>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2209800" y="40881300"/>
          <a:ext cx="200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95250</xdr:colOff>
      <xdr:row>58</xdr:row>
      <xdr:rowOff>66675</xdr:rowOff>
    </xdr:from>
    <xdr:to>
      <xdr:col>10</xdr:col>
      <xdr:colOff>304800</xdr:colOff>
      <xdr:row>58</xdr:row>
      <xdr:rowOff>1447800</xdr:rowOff>
    </xdr:to>
    <xdr:pic>
      <xdr:nvPicPr>
        <xdr:cNvPr id="82" name="Immagine 77"/>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4895850" y="42605325"/>
          <a:ext cx="20955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76200</xdr:colOff>
      <xdr:row>110</xdr:row>
      <xdr:rowOff>9525</xdr:rowOff>
    </xdr:from>
    <xdr:to>
      <xdr:col>12</xdr:col>
      <xdr:colOff>266700</xdr:colOff>
      <xdr:row>112</xdr:row>
      <xdr:rowOff>809625</xdr:rowOff>
    </xdr:to>
    <xdr:pic>
      <xdr:nvPicPr>
        <xdr:cNvPr id="83" name="Immagine 4"/>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l="13126" r="38750"/>
        <a:stretch>
          <a:fillRect/>
        </a:stretch>
      </xdr:blipFill>
      <xdr:spPr bwMode="auto">
        <a:xfrm>
          <a:off x="5829300" y="69808725"/>
          <a:ext cx="1905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56</xdr:row>
      <xdr:rowOff>9525</xdr:rowOff>
    </xdr:from>
    <xdr:to>
      <xdr:col>5</xdr:col>
      <xdr:colOff>342900</xdr:colOff>
      <xdr:row>56</xdr:row>
      <xdr:rowOff>1495425</xdr:rowOff>
    </xdr:to>
    <xdr:pic>
      <xdr:nvPicPr>
        <xdr:cNvPr id="84" name="Immagine 52"/>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r="32500"/>
        <a:stretch>
          <a:fillRect/>
        </a:stretch>
      </xdr:blipFill>
      <xdr:spPr bwMode="auto">
        <a:xfrm>
          <a:off x="2657475" y="40814625"/>
          <a:ext cx="2571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64</xdr:row>
      <xdr:rowOff>38100</xdr:rowOff>
    </xdr:from>
    <xdr:to>
      <xdr:col>5</xdr:col>
      <xdr:colOff>276225</xdr:colOff>
      <xdr:row>64</xdr:row>
      <xdr:rowOff>1514475</xdr:rowOff>
    </xdr:to>
    <xdr:pic>
      <xdr:nvPicPr>
        <xdr:cNvPr id="85" name="Immagine 19"/>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2667000" y="45491400"/>
          <a:ext cx="180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104775</xdr:colOff>
      <xdr:row>30</xdr:row>
      <xdr:rowOff>66675</xdr:rowOff>
    </xdr:from>
    <xdr:to>
      <xdr:col>8</xdr:col>
      <xdr:colOff>333375</xdr:colOff>
      <xdr:row>30</xdr:row>
      <xdr:rowOff>1514475</xdr:rowOff>
    </xdr:to>
    <xdr:pic>
      <xdr:nvPicPr>
        <xdr:cNvPr id="86" name="Imagine 153" descr="POZA TWISTY ROZ.bmp"/>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4057650" y="20897850"/>
          <a:ext cx="2286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123825</xdr:colOff>
      <xdr:row>28</xdr:row>
      <xdr:rowOff>47625</xdr:rowOff>
    </xdr:from>
    <xdr:to>
      <xdr:col>7</xdr:col>
      <xdr:colOff>409575</xdr:colOff>
      <xdr:row>29</xdr:row>
      <xdr:rowOff>28575</xdr:rowOff>
    </xdr:to>
    <xdr:pic>
      <xdr:nvPicPr>
        <xdr:cNvPr id="87" name="Picture 2302"/>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3590925" y="19088100"/>
          <a:ext cx="28575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142875</xdr:colOff>
      <xdr:row>58</xdr:row>
      <xdr:rowOff>66675</xdr:rowOff>
    </xdr:from>
    <xdr:to>
      <xdr:col>13</xdr:col>
      <xdr:colOff>381000</xdr:colOff>
      <xdr:row>59</xdr:row>
      <xdr:rowOff>47625</xdr:rowOff>
    </xdr:to>
    <xdr:pic>
      <xdr:nvPicPr>
        <xdr:cNvPr id="88" name="Picture 2304"/>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324600" y="42605325"/>
          <a:ext cx="2381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106</xdr:row>
      <xdr:rowOff>66675</xdr:rowOff>
    </xdr:from>
    <xdr:to>
      <xdr:col>4</xdr:col>
      <xdr:colOff>323850</xdr:colOff>
      <xdr:row>109</xdr:row>
      <xdr:rowOff>19050</xdr:rowOff>
    </xdr:to>
    <xdr:pic>
      <xdr:nvPicPr>
        <xdr:cNvPr id="89" name="Picture 2305"/>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2295525" y="67856100"/>
          <a:ext cx="1714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106</xdr:row>
      <xdr:rowOff>57150</xdr:rowOff>
    </xdr:from>
    <xdr:to>
      <xdr:col>5</xdr:col>
      <xdr:colOff>304800</xdr:colOff>
      <xdr:row>109</xdr:row>
      <xdr:rowOff>47625</xdr:rowOff>
    </xdr:to>
    <xdr:pic>
      <xdr:nvPicPr>
        <xdr:cNvPr id="90" name="Picture 2306"/>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2695575" y="67846575"/>
          <a:ext cx="1809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123825</xdr:colOff>
      <xdr:row>106</xdr:row>
      <xdr:rowOff>57150</xdr:rowOff>
    </xdr:from>
    <xdr:to>
      <xdr:col>12</xdr:col>
      <xdr:colOff>295275</xdr:colOff>
      <xdr:row>109</xdr:row>
      <xdr:rowOff>19050</xdr:rowOff>
    </xdr:to>
    <xdr:pic>
      <xdr:nvPicPr>
        <xdr:cNvPr id="91" name="Picture 2308"/>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5876925" y="67846575"/>
          <a:ext cx="1714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200025</xdr:colOff>
      <xdr:row>64</xdr:row>
      <xdr:rowOff>47625</xdr:rowOff>
    </xdr:from>
    <xdr:to>
      <xdr:col>4</xdr:col>
      <xdr:colOff>352425</xdr:colOff>
      <xdr:row>64</xdr:row>
      <xdr:rowOff>1552575</xdr:rowOff>
    </xdr:to>
    <xdr:pic>
      <xdr:nvPicPr>
        <xdr:cNvPr id="92" name="Picture 2449"/>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2343150" y="45500925"/>
          <a:ext cx="1524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54</xdr:row>
      <xdr:rowOff>19050</xdr:rowOff>
    </xdr:from>
    <xdr:to>
      <xdr:col>4</xdr:col>
      <xdr:colOff>342900</xdr:colOff>
      <xdr:row>54</xdr:row>
      <xdr:rowOff>1457325</xdr:rowOff>
    </xdr:to>
    <xdr:pic>
      <xdr:nvPicPr>
        <xdr:cNvPr id="93" name="Imagine 148" descr="399kiki.jpg"/>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2257425" y="39090600"/>
          <a:ext cx="2286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54</xdr:row>
      <xdr:rowOff>28575</xdr:rowOff>
    </xdr:from>
    <xdr:to>
      <xdr:col>5</xdr:col>
      <xdr:colOff>342900</xdr:colOff>
      <xdr:row>54</xdr:row>
      <xdr:rowOff>1466850</xdr:rowOff>
    </xdr:to>
    <xdr:pic>
      <xdr:nvPicPr>
        <xdr:cNvPr id="94" name="Imagine 149" descr="399kiki bl.jpg"/>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2686050" y="39100125"/>
          <a:ext cx="2286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123825</xdr:colOff>
      <xdr:row>68</xdr:row>
      <xdr:rowOff>47625</xdr:rowOff>
    </xdr:from>
    <xdr:to>
      <xdr:col>12</xdr:col>
      <xdr:colOff>295275</xdr:colOff>
      <xdr:row>68</xdr:row>
      <xdr:rowOff>1562100</xdr:rowOff>
    </xdr:to>
    <xdr:pic>
      <xdr:nvPicPr>
        <xdr:cNvPr id="95" name="Imagine 142" descr="EP0500_10.jpg"/>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5876925" y="49006125"/>
          <a:ext cx="1714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68</xdr:row>
      <xdr:rowOff>47625</xdr:rowOff>
    </xdr:from>
    <xdr:to>
      <xdr:col>5</xdr:col>
      <xdr:colOff>285750</xdr:colOff>
      <xdr:row>68</xdr:row>
      <xdr:rowOff>1514475</xdr:rowOff>
    </xdr:to>
    <xdr:pic>
      <xdr:nvPicPr>
        <xdr:cNvPr id="96" name="Imagine 143" descr="manhattan bl.jpg"/>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2724150" y="49006125"/>
          <a:ext cx="1333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117</xdr:row>
      <xdr:rowOff>38100</xdr:rowOff>
    </xdr:from>
    <xdr:to>
      <xdr:col>5</xdr:col>
      <xdr:colOff>247650</xdr:colOff>
      <xdr:row>117</xdr:row>
      <xdr:rowOff>1485900</xdr:rowOff>
    </xdr:to>
    <xdr:pic>
      <xdr:nvPicPr>
        <xdr:cNvPr id="97" name="Imagine 156" descr="briliant bl.jpg"/>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2695575" y="73542525"/>
          <a:ext cx="1238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159</xdr:row>
      <xdr:rowOff>200025</xdr:rowOff>
    </xdr:from>
    <xdr:to>
      <xdr:col>5</xdr:col>
      <xdr:colOff>333375</xdr:colOff>
      <xdr:row>159</xdr:row>
      <xdr:rowOff>1724025</xdr:rowOff>
    </xdr:to>
    <xdr:pic>
      <xdr:nvPicPr>
        <xdr:cNvPr id="98" name="Imagine 60" descr="176 Twisty BL.jpg"/>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714625" y="909542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157</xdr:row>
      <xdr:rowOff>47625</xdr:rowOff>
    </xdr:from>
    <xdr:to>
      <xdr:col>4</xdr:col>
      <xdr:colOff>342900</xdr:colOff>
      <xdr:row>157</xdr:row>
      <xdr:rowOff>1466850</xdr:rowOff>
    </xdr:to>
    <xdr:pic>
      <xdr:nvPicPr>
        <xdr:cNvPr id="99" name="Imagine 1"/>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2286000" y="89068275"/>
          <a:ext cx="200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428625</xdr:colOff>
      <xdr:row>165</xdr:row>
      <xdr:rowOff>447675</xdr:rowOff>
    </xdr:from>
    <xdr:to>
      <xdr:col>11</xdr:col>
      <xdr:colOff>123825</xdr:colOff>
      <xdr:row>165</xdr:row>
      <xdr:rowOff>1771650</xdr:rowOff>
    </xdr:to>
    <xdr:pic>
      <xdr:nvPicPr>
        <xdr:cNvPr id="100" name="Imagine 135" descr="BOX28.jpg"/>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3000375" y="97536000"/>
          <a:ext cx="24003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104</xdr:row>
      <xdr:rowOff>47625</xdr:rowOff>
    </xdr:from>
    <xdr:to>
      <xdr:col>5</xdr:col>
      <xdr:colOff>257175</xdr:colOff>
      <xdr:row>104</xdr:row>
      <xdr:rowOff>1552575</xdr:rowOff>
    </xdr:to>
    <xdr:pic>
      <xdr:nvPicPr>
        <xdr:cNvPr id="101" name="Imagine 155" descr="longchamp bl.jpg"/>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2695575" y="66046350"/>
          <a:ext cx="1333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133350</xdr:colOff>
      <xdr:row>104</xdr:row>
      <xdr:rowOff>47625</xdr:rowOff>
    </xdr:from>
    <xdr:to>
      <xdr:col>13</xdr:col>
      <xdr:colOff>314325</xdr:colOff>
      <xdr:row>104</xdr:row>
      <xdr:rowOff>1590675</xdr:rowOff>
    </xdr:to>
    <xdr:pic>
      <xdr:nvPicPr>
        <xdr:cNvPr id="102" name="Imagine 156" descr="longchamp gri.jpg"/>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6315075" y="66046350"/>
          <a:ext cx="1809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xdr:colOff>
      <xdr:row>96</xdr:row>
      <xdr:rowOff>57150</xdr:rowOff>
    </xdr:from>
    <xdr:to>
      <xdr:col>5</xdr:col>
      <xdr:colOff>390525</xdr:colOff>
      <xdr:row>98</xdr:row>
      <xdr:rowOff>819150</xdr:rowOff>
    </xdr:to>
    <xdr:pic>
      <xdr:nvPicPr>
        <xdr:cNvPr id="103" name="Imagine 1"/>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2638425" y="62036325"/>
          <a:ext cx="3238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96</xdr:row>
      <xdr:rowOff>9525</xdr:rowOff>
    </xdr:from>
    <xdr:to>
      <xdr:col>13</xdr:col>
      <xdr:colOff>400050</xdr:colOff>
      <xdr:row>98</xdr:row>
      <xdr:rowOff>819150</xdr:rowOff>
    </xdr:to>
    <xdr:pic>
      <xdr:nvPicPr>
        <xdr:cNvPr id="104" name="Imagine 3"/>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191250" y="61988700"/>
          <a:ext cx="3905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123</xdr:row>
      <xdr:rowOff>9525</xdr:rowOff>
    </xdr:from>
    <xdr:to>
      <xdr:col>4</xdr:col>
      <xdr:colOff>314325</xdr:colOff>
      <xdr:row>125</xdr:row>
      <xdr:rowOff>828675</xdr:rowOff>
    </xdr:to>
    <xdr:pic>
      <xdr:nvPicPr>
        <xdr:cNvPr id="105" name="Imagine 4"/>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2238375" y="78619350"/>
          <a:ext cx="2190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123825</xdr:colOff>
      <xdr:row>123</xdr:row>
      <xdr:rowOff>9525</xdr:rowOff>
    </xdr:from>
    <xdr:to>
      <xdr:col>12</xdr:col>
      <xdr:colOff>381000</xdr:colOff>
      <xdr:row>125</xdr:row>
      <xdr:rowOff>828675</xdr:rowOff>
    </xdr:to>
    <xdr:pic>
      <xdr:nvPicPr>
        <xdr:cNvPr id="106" name="Imagine 5"/>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5876925" y="78619350"/>
          <a:ext cx="25717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114300</xdr:colOff>
      <xdr:row>123</xdr:row>
      <xdr:rowOff>9525</xdr:rowOff>
    </xdr:from>
    <xdr:to>
      <xdr:col>8</xdr:col>
      <xdr:colOff>371475</xdr:colOff>
      <xdr:row>125</xdr:row>
      <xdr:rowOff>790575</xdr:rowOff>
    </xdr:to>
    <xdr:pic>
      <xdr:nvPicPr>
        <xdr:cNvPr id="107" name="Imagine 141"/>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4067175" y="78619350"/>
          <a:ext cx="2571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35</xdr:row>
      <xdr:rowOff>209550</xdr:rowOff>
    </xdr:from>
    <xdr:to>
      <xdr:col>4</xdr:col>
      <xdr:colOff>304800</xdr:colOff>
      <xdr:row>36</xdr:row>
      <xdr:rowOff>1562099</xdr:rowOff>
    </xdr:to>
    <xdr:pic>
      <xdr:nvPicPr>
        <xdr:cNvPr id="108" name="Imagine 1"/>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rcRect/>
        <a:stretch>
          <a:fillRect/>
        </a:stretch>
      </xdr:blipFill>
      <xdr:spPr bwMode="auto">
        <a:xfrm>
          <a:off x="2209800" y="26117550"/>
          <a:ext cx="2381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36</xdr:row>
      <xdr:rowOff>0</xdr:rowOff>
    </xdr:from>
    <xdr:to>
      <xdr:col>5</xdr:col>
      <xdr:colOff>314325</xdr:colOff>
      <xdr:row>37</xdr:row>
      <xdr:rowOff>1</xdr:rowOff>
    </xdr:to>
    <xdr:pic>
      <xdr:nvPicPr>
        <xdr:cNvPr id="109" name="Imagine 2"/>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a:fillRect/>
        </a:stretch>
      </xdr:blipFill>
      <xdr:spPr bwMode="auto">
        <a:xfrm>
          <a:off x="2686050" y="26127075"/>
          <a:ext cx="200025"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xdr:colOff>
      <xdr:row>38</xdr:row>
      <xdr:rowOff>66675</xdr:rowOff>
    </xdr:from>
    <xdr:to>
      <xdr:col>4</xdr:col>
      <xdr:colOff>276225</xdr:colOff>
      <xdr:row>38</xdr:row>
      <xdr:rowOff>1543050</xdr:rowOff>
    </xdr:to>
    <xdr:pic>
      <xdr:nvPicPr>
        <xdr:cNvPr id="110" name="Imagine 3"/>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a:fillRect/>
        </a:stretch>
      </xdr:blipFill>
      <xdr:spPr bwMode="auto">
        <a:xfrm>
          <a:off x="2209800" y="28003500"/>
          <a:ext cx="2095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95250</xdr:colOff>
      <xdr:row>38</xdr:row>
      <xdr:rowOff>76200</xdr:rowOff>
    </xdr:from>
    <xdr:to>
      <xdr:col>5</xdr:col>
      <xdr:colOff>304800</xdr:colOff>
      <xdr:row>38</xdr:row>
      <xdr:rowOff>1571625</xdr:rowOff>
    </xdr:to>
    <xdr:pic>
      <xdr:nvPicPr>
        <xdr:cNvPr id="111" name="Imagine 4"/>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rcRect/>
        <a:stretch>
          <a:fillRect/>
        </a:stretch>
      </xdr:blipFill>
      <xdr:spPr bwMode="auto">
        <a:xfrm>
          <a:off x="2667000" y="28013025"/>
          <a:ext cx="2095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104775</xdr:colOff>
      <xdr:row>38</xdr:row>
      <xdr:rowOff>0</xdr:rowOff>
    </xdr:from>
    <xdr:to>
      <xdr:col>12</xdr:col>
      <xdr:colOff>333375</xdr:colOff>
      <xdr:row>39</xdr:row>
      <xdr:rowOff>1</xdr:rowOff>
    </xdr:to>
    <xdr:pic>
      <xdr:nvPicPr>
        <xdr:cNvPr id="112" name="Imagine 5"/>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rcRect/>
        <a:stretch>
          <a:fillRect/>
        </a:stretch>
      </xdr:blipFill>
      <xdr:spPr bwMode="auto">
        <a:xfrm>
          <a:off x="5857875" y="27936825"/>
          <a:ext cx="2286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40</xdr:row>
      <xdr:rowOff>38100</xdr:rowOff>
    </xdr:from>
    <xdr:to>
      <xdr:col>4</xdr:col>
      <xdr:colOff>304800</xdr:colOff>
      <xdr:row>41</xdr:row>
      <xdr:rowOff>19051</xdr:rowOff>
    </xdr:to>
    <xdr:pic>
      <xdr:nvPicPr>
        <xdr:cNvPr id="113" name="Imagine 6"/>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rcRect/>
        <a:stretch>
          <a:fillRect/>
        </a:stretch>
      </xdr:blipFill>
      <xdr:spPr bwMode="auto">
        <a:xfrm>
          <a:off x="2257425" y="29784675"/>
          <a:ext cx="1905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40</xdr:row>
      <xdr:rowOff>19050</xdr:rowOff>
    </xdr:from>
    <xdr:to>
      <xdr:col>5</xdr:col>
      <xdr:colOff>333375</xdr:colOff>
      <xdr:row>40</xdr:row>
      <xdr:rowOff>1543050</xdr:rowOff>
    </xdr:to>
    <xdr:pic>
      <xdr:nvPicPr>
        <xdr:cNvPr id="114" name="Imagine 7"/>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rcRect/>
        <a:stretch>
          <a:fillRect/>
        </a:stretch>
      </xdr:blipFill>
      <xdr:spPr bwMode="auto">
        <a:xfrm>
          <a:off x="2714625" y="29765625"/>
          <a:ext cx="1905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95250</xdr:colOff>
      <xdr:row>40</xdr:row>
      <xdr:rowOff>38100</xdr:rowOff>
    </xdr:from>
    <xdr:to>
      <xdr:col>10</xdr:col>
      <xdr:colOff>333375</xdr:colOff>
      <xdr:row>40</xdr:row>
      <xdr:rowOff>1543050</xdr:rowOff>
    </xdr:to>
    <xdr:pic>
      <xdr:nvPicPr>
        <xdr:cNvPr id="115" name="Imagine 8"/>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4895850" y="29784675"/>
          <a:ext cx="2381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47625</xdr:colOff>
      <xdr:row>96</xdr:row>
      <xdr:rowOff>19050</xdr:rowOff>
    </xdr:from>
    <xdr:to>
      <xdr:col>12</xdr:col>
      <xdr:colOff>266700</xdr:colOff>
      <xdr:row>99</xdr:row>
      <xdr:rowOff>9525</xdr:rowOff>
    </xdr:to>
    <xdr:pic>
      <xdr:nvPicPr>
        <xdr:cNvPr id="116" name="Imagine 9"/>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rcRect/>
        <a:stretch>
          <a:fillRect/>
        </a:stretch>
      </xdr:blipFill>
      <xdr:spPr bwMode="auto">
        <a:xfrm>
          <a:off x="5800725" y="61998225"/>
          <a:ext cx="2190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100</xdr:row>
      <xdr:rowOff>9525</xdr:rowOff>
    </xdr:from>
    <xdr:to>
      <xdr:col>4</xdr:col>
      <xdr:colOff>266700</xdr:colOff>
      <xdr:row>102</xdr:row>
      <xdr:rowOff>819150</xdr:rowOff>
    </xdr:to>
    <xdr:pic>
      <xdr:nvPicPr>
        <xdr:cNvPr id="117" name="Imagine 10"/>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rcRect/>
        <a:stretch>
          <a:fillRect/>
        </a:stretch>
      </xdr:blipFill>
      <xdr:spPr bwMode="auto">
        <a:xfrm>
          <a:off x="2228850" y="63998475"/>
          <a:ext cx="1809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161925</xdr:colOff>
      <xdr:row>100</xdr:row>
      <xdr:rowOff>9525</xdr:rowOff>
    </xdr:from>
    <xdr:to>
      <xdr:col>5</xdr:col>
      <xdr:colOff>361950</xdr:colOff>
      <xdr:row>102</xdr:row>
      <xdr:rowOff>809625</xdr:rowOff>
    </xdr:to>
    <xdr:pic>
      <xdr:nvPicPr>
        <xdr:cNvPr id="118" name="Imagine 11"/>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rcRect/>
        <a:stretch>
          <a:fillRect/>
        </a:stretch>
      </xdr:blipFill>
      <xdr:spPr bwMode="auto">
        <a:xfrm>
          <a:off x="2733675" y="63998475"/>
          <a:ext cx="20002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142875</xdr:colOff>
      <xdr:row>100</xdr:row>
      <xdr:rowOff>9525</xdr:rowOff>
    </xdr:from>
    <xdr:to>
      <xdr:col>7</xdr:col>
      <xdr:colOff>342900</xdr:colOff>
      <xdr:row>102</xdr:row>
      <xdr:rowOff>800100</xdr:rowOff>
    </xdr:to>
    <xdr:pic>
      <xdr:nvPicPr>
        <xdr:cNvPr id="119" name="Imagine 12"/>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rcRect/>
        <a:stretch>
          <a:fillRect/>
        </a:stretch>
      </xdr:blipFill>
      <xdr:spPr bwMode="auto">
        <a:xfrm>
          <a:off x="3609975" y="63998475"/>
          <a:ext cx="2000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123825</xdr:colOff>
      <xdr:row>100</xdr:row>
      <xdr:rowOff>38100</xdr:rowOff>
    </xdr:from>
    <xdr:to>
      <xdr:col>13</xdr:col>
      <xdr:colOff>323850</xdr:colOff>
      <xdr:row>102</xdr:row>
      <xdr:rowOff>762000</xdr:rowOff>
    </xdr:to>
    <xdr:pic>
      <xdr:nvPicPr>
        <xdr:cNvPr id="120" name="Imagine 13"/>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rcRect/>
        <a:stretch>
          <a:fillRect/>
        </a:stretch>
      </xdr:blipFill>
      <xdr:spPr bwMode="auto">
        <a:xfrm>
          <a:off x="6305550" y="64027050"/>
          <a:ext cx="2000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371475</xdr:colOff>
      <xdr:row>131</xdr:row>
      <xdr:rowOff>66675</xdr:rowOff>
    </xdr:from>
    <xdr:to>
      <xdr:col>10</xdr:col>
      <xdr:colOff>19050</xdr:colOff>
      <xdr:row>133</xdr:row>
      <xdr:rowOff>752476</xdr:rowOff>
    </xdr:to>
    <xdr:pic>
      <xdr:nvPicPr>
        <xdr:cNvPr id="121" name="Imagine 2"/>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3381375" y="82696050"/>
          <a:ext cx="14382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381000</xdr:colOff>
      <xdr:row>135</xdr:row>
      <xdr:rowOff>47625</xdr:rowOff>
    </xdr:from>
    <xdr:to>
      <xdr:col>12</xdr:col>
      <xdr:colOff>190500</xdr:colOff>
      <xdr:row>137</xdr:row>
      <xdr:rowOff>533401</xdr:rowOff>
    </xdr:to>
    <xdr:pic>
      <xdr:nvPicPr>
        <xdr:cNvPr id="122" name="Immagine 47"/>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2524125" y="84686775"/>
          <a:ext cx="34194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342900</xdr:colOff>
      <xdr:row>119</xdr:row>
      <xdr:rowOff>38100</xdr:rowOff>
    </xdr:from>
    <xdr:to>
      <xdr:col>12</xdr:col>
      <xdr:colOff>28575</xdr:colOff>
      <xdr:row>119</xdr:row>
      <xdr:rowOff>1276350</xdr:rowOff>
    </xdr:to>
    <xdr:pic>
      <xdr:nvPicPr>
        <xdr:cNvPr id="123" name="Imagine 2"/>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2486025" y="75352275"/>
          <a:ext cx="3295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127</xdr:row>
      <xdr:rowOff>47625</xdr:rowOff>
    </xdr:from>
    <xdr:to>
      <xdr:col>5</xdr:col>
      <xdr:colOff>314325</xdr:colOff>
      <xdr:row>130</xdr:row>
      <xdr:rowOff>9525</xdr:rowOff>
    </xdr:to>
    <xdr:pic>
      <xdr:nvPicPr>
        <xdr:cNvPr id="124" name="Imagine 144"/>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flipH="1">
          <a:off x="2676525" y="80667225"/>
          <a:ext cx="2095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190500</xdr:colOff>
      <xdr:row>127</xdr:row>
      <xdr:rowOff>19050</xdr:rowOff>
    </xdr:from>
    <xdr:to>
      <xdr:col>11</xdr:col>
      <xdr:colOff>400050</xdr:colOff>
      <xdr:row>129</xdr:row>
      <xdr:rowOff>819150</xdr:rowOff>
    </xdr:to>
    <xdr:pic>
      <xdr:nvPicPr>
        <xdr:cNvPr id="125" name="Imagine 145"/>
        <xdr:cNvPicPr>
          <a:picLocks noChangeAspect="1" noChangeArrowheads="1"/>
        </xdr:cNvPicPr>
      </xdr:nvPicPr>
      <xdr:blipFill>
        <a:blip xmlns:r="http://schemas.openxmlformats.org/officeDocument/2006/relationships" r:embed="rId121" cstate="print">
          <a:extLst>
            <a:ext uri="{28A0092B-C50C-407E-A947-70E740481C1C}">
              <a14:useLocalDpi xmlns:a14="http://schemas.microsoft.com/office/drawing/2010/main" val="0"/>
            </a:ext>
          </a:extLst>
        </a:blip>
        <a:srcRect/>
        <a:stretch>
          <a:fillRect/>
        </a:stretch>
      </xdr:blipFill>
      <xdr:spPr bwMode="auto">
        <a:xfrm>
          <a:off x="5467350" y="80638650"/>
          <a:ext cx="2095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121</xdr:row>
      <xdr:rowOff>228600</xdr:rowOff>
    </xdr:from>
    <xdr:to>
      <xdr:col>12</xdr:col>
      <xdr:colOff>28575</xdr:colOff>
      <xdr:row>121</xdr:row>
      <xdr:rowOff>1466850</xdr:rowOff>
    </xdr:to>
    <xdr:pic>
      <xdr:nvPicPr>
        <xdr:cNvPr id="126" name="Imagine 1"/>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rcRect/>
        <a:stretch>
          <a:fillRect/>
        </a:stretch>
      </xdr:blipFill>
      <xdr:spPr bwMode="auto">
        <a:xfrm>
          <a:off x="2657475" y="77047725"/>
          <a:ext cx="3124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42</xdr:row>
      <xdr:rowOff>9525</xdr:rowOff>
    </xdr:from>
    <xdr:to>
      <xdr:col>10</xdr:col>
      <xdr:colOff>390525</xdr:colOff>
      <xdr:row>42</xdr:row>
      <xdr:rowOff>1485900</xdr:rowOff>
    </xdr:to>
    <xdr:pic>
      <xdr:nvPicPr>
        <xdr:cNvPr id="127" name="Imagine 1"/>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rcRect/>
        <a:stretch>
          <a:fillRect/>
        </a:stretch>
      </xdr:blipFill>
      <xdr:spPr bwMode="auto">
        <a:xfrm>
          <a:off x="4991100" y="31565850"/>
          <a:ext cx="2000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161925</xdr:colOff>
      <xdr:row>123</xdr:row>
      <xdr:rowOff>0</xdr:rowOff>
    </xdr:from>
    <xdr:to>
      <xdr:col>5</xdr:col>
      <xdr:colOff>371475</xdr:colOff>
      <xdr:row>126</xdr:row>
      <xdr:rowOff>28575</xdr:rowOff>
    </xdr:to>
    <xdr:pic>
      <xdr:nvPicPr>
        <xdr:cNvPr id="128" name="Imagine 2"/>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rcRect/>
        <a:stretch>
          <a:fillRect/>
        </a:stretch>
      </xdr:blipFill>
      <xdr:spPr bwMode="auto">
        <a:xfrm>
          <a:off x="2733675" y="78609825"/>
          <a:ext cx="2095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76200</xdr:colOff>
      <xdr:row>36</xdr:row>
      <xdr:rowOff>38100</xdr:rowOff>
    </xdr:from>
    <xdr:to>
      <xdr:col>10</xdr:col>
      <xdr:colOff>447675</xdr:colOff>
      <xdr:row>36</xdr:row>
      <xdr:rowOff>1571625</xdr:rowOff>
    </xdr:to>
    <xdr:pic>
      <xdr:nvPicPr>
        <xdr:cNvPr id="129" name="Imagine 1"/>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4876800" y="26165175"/>
          <a:ext cx="3714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32</xdr:row>
      <xdr:rowOff>38100</xdr:rowOff>
    </xdr:from>
    <xdr:to>
      <xdr:col>8</xdr:col>
      <xdr:colOff>304800</xdr:colOff>
      <xdr:row>32</xdr:row>
      <xdr:rowOff>1543050</xdr:rowOff>
    </xdr:to>
    <xdr:pic>
      <xdr:nvPicPr>
        <xdr:cNvPr id="130" name="Imagine 144"/>
        <xdr:cNvPicPr>
          <a:picLocks noChangeAspect="1" noChangeArrowheads="1"/>
        </xdr:cNvPicPr>
      </xdr:nvPicPr>
      <xdr:blipFill>
        <a:blip xmlns:r="http://schemas.openxmlformats.org/officeDocument/2006/relationships" r:embed="rId126" cstate="print">
          <a:extLst>
            <a:ext uri="{28A0092B-C50C-407E-A947-70E740481C1C}">
              <a14:useLocalDpi xmlns:a14="http://schemas.microsoft.com/office/drawing/2010/main" val="0"/>
            </a:ext>
          </a:extLst>
        </a:blip>
        <a:srcRect/>
        <a:stretch>
          <a:fillRect/>
        </a:stretch>
      </xdr:blipFill>
      <xdr:spPr bwMode="auto">
        <a:xfrm>
          <a:off x="4105275" y="22612350"/>
          <a:ext cx="1524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190500</xdr:colOff>
      <xdr:row>32</xdr:row>
      <xdr:rowOff>57150</xdr:rowOff>
    </xdr:from>
    <xdr:to>
      <xdr:col>7</xdr:col>
      <xdr:colOff>342900</xdr:colOff>
      <xdr:row>32</xdr:row>
      <xdr:rowOff>1552575</xdr:rowOff>
    </xdr:to>
    <xdr:pic>
      <xdr:nvPicPr>
        <xdr:cNvPr id="131" name="Imagine 145"/>
        <xdr:cNvPicPr>
          <a:picLocks noChangeAspect="1" noChangeArrowheads="1"/>
        </xdr:cNvPicPr>
      </xdr:nvPicPr>
      <xdr:blipFill>
        <a:blip xmlns:r="http://schemas.openxmlformats.org/officeDocument/2006/relationships" r:embed="rId127" cstate="print">
          <a:extLst>
            <a:ext uri="{28A0092B-C50C-407E-A947-70E740481C1C}">
              <a14:useLocalDpi xmlns:a14="http://schemas.microsoft.com/office/drawing/2010/main" val="0"/>
            </a:ext>
          </a:extLst>
        </a:blip>
        <a:srcRect/>
        <a:stretch>
          <a:fillRect/>
        </a:stretch>
      </xdr:blipFill>
      <xdr:spPr bwMode="auto">
        <a:xfrm>
          <a:off x="3657600" y="22631400"/>
          <a:ext cx="1524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32</xdr:row>
      <xdr:rowOff>57150</xdr:rowOff>
    </xdr:from>
    <xdr:to>
      <xdr:col>4</xdr:col>
      <xdr:colOff>238125</xdr:colOff>
      <xdr:row>32</xdr:row>
      <xdr:rowOff>1581150</xdr:rowOff>
    </xdr:to>
    <xdr:pic>
      <xdr:nvPicPr>
        <xdr:cNvPr id="132" name="Imagine 146"/>
        <xdr:cNvPicPr>
          <a:picLocks noChangeAspect="1" noChangeArrowheads="1"/>
        </xdr:cNvPicPr>
      </xdr:nvPicPr>
      <xdr:blipFill>
        <a:blip xmlns:r="http://schemas.openxmlformats.org/officeDocument/2006/relationships" r:embed="rId128" cstate="print">
          <a:extLst>
            <a:ext uri="{28A0092B-C50C-407E-A947-70E740481C1C}">
              <a14:useLocalDpi xmlns:a14="http://schemas.microsoft.com/office/drawing/2010/main" val="0"/>
            </a:ext>
          </a:extLst>
        </a:blip>
        <a:srcRect/>
        <a:stretch>
          <a:fillRect/>
        </a:stretch>
      </xdr:blipFill>
      <xdr:spPr bwMode="auto">
        <a:xfrm>
          <a:off x="2228850" y="22631400"/>
          <a:ext cx="1524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66</xdr:row>
      <xdr:rowOff>57150</xdr:rowOff>
    </xdr:from>
    <xdr:to>
      <xdr:col>7</xdr:col>
      <xdr:colOff>295275</xdr:colOff>
      <xdr:row>66</xdr:row>
      <xdr:rowOff>1514475</xdr:rowOff>
    </xdr:to>
    <xdr:pic>
      <xdr:nvPicPr>
        <xdr:cNvPr id="133" name="Imagine 148"/>
        <xdr:cNvPicPr>
          <a:picLocks noChangeAspect="1" noChangeArrowheads="1"/>
        </xdr:cNvPicPr>
      </xdr:nvPicPr>
      <xdr:blipFill>
        <a:blip xmlns:r="http://schemas.openxmlformats.org/officeDocument/2006/relationships" r:embed="rId129" cstate="print">
          <a:extLst>
            <a:ext uri="{28A0092B-C50C-407E-A947-70E740481C1C}">
              <a14:useLocalDpi xmlns:a14="http://schemas.microsoft.com/office/drawing/2010/main" val="0"/>
            </a:ext>
          </a:extLst>
        </a:blip>
        <a:srcRect/>
        <a:stretch>
          <a:fillRect/>
        </a:stretch>
      </xdr:blipFill>
      <xdr:spPr bwMode="auto">
        <a:xfrm>
          <a:off x="3619500" y="47263050"/>
          <a:ext cx="14287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80</xdr:row>
      <xdr:rowOff>38100</xdr:rowOff>
    </xdr:from>
    <xdr:to>
      <xdr:col>4</xdr:col>
      <xdr:colOff>304800</xdr:colOff>
      <xdr:row>83</xdr:row>
      <xdr:rowOff>9526</xdr:rowOff>
    </xdr:to>
    <xdr:pic>
      <xdr:nvPicPr>
        <xdr:cNvPr id="134" name="Imagine 154"/>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2286000" y="53978175"/>
          <a:ext cx="1619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80</xdr:row>
      <xdr:rowOff>47625</xdr:rowOff>
    </xdr:from>
    <xdr:to>
      <xdr:col>5</xdr:col>
      <xdr:colOff>314325</xdr:colOff>
      <xdr:row>83</xdr:row>
      <xdr:rowOff>9526</xdr:rowOff>
    </xdr:to>
    <xdr:pic>
      <xdr:nvPicPr>
        <xdr:cNvPr id="135" name="Imagine 155"/>
        <xdr:cNvPicPr>
          <a:picLocks noChangeAspect="1" noChangeArrowheads="1"/>
        </xdr:cNvPicPr>
      </xdr:nvPicPr>
      <xdr:blipFill>
        <a:blip xmlns:r="http://schemas.openxmlformats.org/officeDocument/2006/relationships" r:embed="rId131" cstate="print">
          <a:extLst>
            <a:ext uri="{28A0092B-C50C-407E-A947-70E740481C1C}">
              <a14:useLocalDpi xmlns:a14="http://schemas.microsoft.com/office/drawing/2010/main" val="0"/>
            </a:ext>
          </a:extLst>
        </a:blip>
        <a:srcRect/>
        <a:stretch>
          <a:fillRect/>
        </a:stretch>
      </xdr:blipFill>
      <xdr:spPr bwMode="auto">
        <a:xfrm>
          <a:off x="2724150" y="53987700"/>
          <a:ext cx="16192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80</xdr:row>
      <xdr:rowOff>38100</xdr:rowOff>
    </xdr:from>
    <xdr:to>
      <xdr:col>8</xdr:col>
      <xdr:colOff>304800</xdr:colOff>
      <xdr:row>82</xdr:row>
      <xdr:rowOff>828675</xdr:rowOff>
    </xdr:to>
    <xdr:pic>
      <xdr:nvPicPr>
        <xdr:cNvPr id="136" name="Imagine 156"/>
        <xdr:cNvPicPr>
          <a:picLocks noChangeAspect="1" noChangeArrowheads="1"/>
        </xdr:cNvPicPr>
      </xdr:nvPicPr>
      <xdr:blipFill>
        <a:blip xmlns:r="http://schemas.openxmlformats.org/officeDocument/2006/relationships" r:embed="rId132" cstate="print">
          <a:extLst>
            <a:ext uri="{28A0092B-C50C-407E-A947-70E740481C1C}">
              <a14:useLocalDpi xmlns:a14="http://schemas.microsoft.com/office/drawing/2010/main" val="0"/>
            </a:ext>
          </a:extLst>
        </a:blip>
        <a:srcRect/>
        <a:stretch>
          <a:fillRect/>
        </a:stretch>
      </xdr:blipFill>
      <xdr:spPr bwMode="auto">
        <a:xfrm>
          <a:off x="4105275" y="53978175"/>
          <a:ext cx="1524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114300</xdr:colOff>
      <xdr:row>80</xdr:row>
      <xdr:rowOff>38100</xdr:rowOff>
    </xdr:from>
    <xdr:to>
      <xdr:col>13</xdr:col>
      <xdr:colOff>247650</xdr:colOff>
      <xdr:row>82</xdr:row>
      <xdr:rowOff>828675</xdr:rowOff>
    </xdr:to>
    <xdr:pic>
      <xdr:nvPicPr>
        <xdr:cNvPr id="137" name="Imagine 158"/>
        <xdr:cNvPicPr>
          <a:picLocks noChangeAspect="1" noChangeArrowheads="1"/>
        </xdr:cNvPicPr>
      </xdr:nvPicPr>
      <xdr:blipFill>
        <a:blip xmlns:r="http://schemas.openxmlformats.org/officeDocument/2006/relationships" r:embed="rId133" cstate="print">
          <a:extLst>
            <a:ext uri="{28A0092B-C50C-407E-A947-70E740481C1C}">
              <a14:useLocalDpi xmlns:a14="http://schemas.microsoft.com/office/drawing/2010/main" val="0"/>
            </a:ext>
          </a:extLst>
        </a:blip>
        <a:srcRect/>
        <a:stretch>
          <a:fillRect/>
        </a:stretch>
      </xdr:blipFill>
      <xdr:spPr bwMode="auto">
        <a:xfrm>
          <a:off x="6296025" y="53978175"/>
          <a:ext cx="1333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209550</xdr:colOff>
      <xdr:row>80</xdr:row>
      <xdr:rowOff>19050</xdr:rowOff>
    </xdr:from>
    <xdr:to>
      <xdr:col>6</xdr:col>
      <xdr:colOff>371475</xdr:colOff>
      <xdr:row>83</xdr:row>
      <xdr:rowOff>1</xdr:rowOff>
    </xdr:to>
    <xdr:pic>
      <xdr:nvPicPr>
        <xdr:cNvPr id="138" name="Imagine 160"/>
        <xdr:cNvPicPr>
          <a:picLocks noChangeAspect="1" noChangeArrowheads="1"/>
        </xdr:cNvPicPr>
      </xdr:nvPicPr>
      <xdr:blipFill>
        <a:blip xmlns:r="http://schemas.openxmlformats.org/officeDocument/2006/relationships" r:embed="rId134" cstate="print">
          <a:extLst>
            <a:ext uri="{28A0092B-C50C-407E-A947-70E740481C1C}">
              <a14:useLocalDpi xmlns:a14="http://schemas.microsoft.com/office/drawing/2010/main" val="0"/>
            </a:ext>
          </a:extLst>
        </a:blip>
        <a:srcRect/>
        <a:stretch>
          <a:fillRect/>
        </a:stretch>
      </xdr:blipFill>
      <xdr:spPr bwMode="auto">
        <a:xfrm>
          <a:off x="3219450" y="53959125"/>
          <a:ext cx="1619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142875</xdr:colOff>
      <xdr:row>84</xdr:row>
      <xdr:rowOff>47625</xdr:rowOff>
    </xdr:from>
    <xdr:to>
      <xdr:col>5</xdr:col>
      <xdr:colOff>304800</xdr:colOff>
      <xdr:row>86</xdr:row>
      <xdr:rowOff>771525</xdr:rowOff>
    </xdr:to>
    <xdr:pic>
      <xdr:nvPicPr>
        <xdr:cNvPr id="139" name="Imagine 166"/>
        <xdr:cNvPicPr>
          <a:picLocks noChangeAspect="1" noChangeArrowheads="1"/>
        </xdr:cNvPicPr>
      </xdr:nvPicPr>
      <xdr:blipFill>
        <a:blip xmlns:r="http://schemas.openxmlformats.org/officeDocument/2006/relationships" r:embed="rId135" cstate="print">
          <a:extLst>
            <a:ext uri="{28A0092B-C50C-407E-A947-70E740481C1C}">
              <a14:useLocalDpi xmlns:a14="http://schemas.microsoft.com/office/drawing/2010/main" val="0"/>
            </a:ext>
          </a:extLst>
        </a:blip>
        <a:srcRect/>
        <a:stretch>
          <a:fillRect/>
        </a:stretch>
      </xdr:blipFill>
      <xdr:spPr bwMode="auto">
        <a:xfrm>
          <a:off x="2714625" y="55997475"/>
          <a:ext cx="1619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84</xdr:row>
      <xdr:rowOff>47625</xdr:rowOff>
    </xdr:from>
    <xdr:to>
      <xdr:col>4</xdr:col>
      <xdr:colOff>323850</xdr:colOff>
      <xdr:row>86</xdr:row>
      <xdr:rowOff>809625</xdr:rowOff>
    </xdr:to>
    <xdr:pic>
      <xdr:nvPicPr>
        <xdr:cNvPr id="140" name="Imagine 168"/>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2286000" y="55997475"/>
          <a:ext cx="1809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180975</xdr:colOff>
      <xdr:row>84</xdr:row>
      <xdr:rowOff>57150</xdr:rowOff>
    </xdr:from>
    <xdr:to>
      <xdr:col>7</xdr:col>
      <xdr:colOff>419100</xdr:colOff>
      <xdr:row>86</xdr:row>
      <xdr:rowOff>828675</xdr:rowOff>
    </xdr:to>
    <xdr:pic>
      <xdr:nvPicPr>
        <xdr:cNvPr id="141" name="Imagine 169"/>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3648075" y="56007000"/>
          <a:ext cx="2381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84</xdr:row>
      <xdr:rowOff>47625</xdr:rowOff>
    </xdr:from>
    <xdr:to>
      <xdr:col>8</xdr:col>
      <xdr:colOff>304800</xdr:colOff>
      <xdr:row>86</xdr:row>
      <xdr:rowOff>771525</xdr:rowOff>
    </xdr:to>
    <xdr:pic>
      <xdr:nvPicPr>
        <xdr:cNvPr id="142" name="Imagine 171"/>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4095750" y="55997475"/>
          <a:ext cx="1619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30</xdr:row>
      <xdr:rowOff>47625</xdr:rowOff>
    </xdr:from>
    <xdr:to>
      <xdr:col>4</xdr:col>
      <xdr:colOff>419100</xdr:colOff>
      <xdr:row>30</xdr:row>
      <xdr:rowOff>1581150</xdr:rowOff>
    </xdr:to>
    <xdr:pic>
      <xdr:nvPicPr>
        <xdr:cNvPr id="143" name="fancybox-img" descr="176 08W"/>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2257425" y="20878800"/>
          <a:ext cx="304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88</xdr:row>
      <xdr:rowOff>19050</xdr:rowOff>
    </xdr:from>
    <xdr:to>
      <xdr:col>6</xdr:col>
      <xdr:colOff>352425</xdr:colOff>
      <xdr:row>91</xdr:row>
      <xdr:rowOff>9525</xdr:rowOff>
    </xdr:to>
    <xdr:pic>
      <xdr:nvPicPr>
        <xdr:cNvPr id="144" name="fancybox-img" descr="37001/ 03"/>
        <xdr:cNvPicPr>
          <a:picLocks noChangeAspect="1" noChangeArrowheads="1"/>
        </xdr:cNvPicPr>
      </xdr:nvPicPr>
      <xdr:blipFill>
        <a:blip xmlns:r="http://schemas.openxmlformats.org/officeDocument/2006/relationships" r:embed="rId140" cstate="print">
          <a:extLst>
            <a:ext uri="{28A0092B-C50C-407E-A947-70E740481C1C}">
              <a14:useLocalDpi xmlns:a14="http://schemas.microsoft.com/office/drawing/2010/main" val="0"/>
            </a:ext>
          </a:extLst>
        </a:blip>
        <a:srcRect/>
        <a:stretch>
          <a:fillRect/>
        </a:stretch>
      </xdr:blipFill>
      <xdr:spPr bwMode="auto">
        <a:xfrm>
          <a:off x="3181350" y="57978675"/>
          <a:ext cx="1809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180975</xdr:colOff>
      <xdr:row>88</xdr:row>
      <xdr:rowOff>19050</xdr:rowOff>
    </xdr:from>
    <xdr:to>
      <xdr:col>10</xdr:col>
      <xdr:colOff>371475</xdr:colOff>
      <xdr:row>90</xdr:row>
      <xdr:rowOff>819150</xdr:rowOff>
    </xdr:to>
    <xdr:pic>
      <xdr:nvPicPr>
        <xdr:cNvPr id="145" name="fancybox-img" descr="37001/ 01"/>
        <xdr:cNvPicPr>
          <a:picLocks noChangeAspect="1" noChangeArrowheads="1"/>
        </xdr:cNvPicPr>
      </xdr:nvPicPr>
      <xdr:blipFill>
        <a:blip xmlns:r="http://schemas.openxmlformats.org/officeDocument/2006/relationships" r:embed="rId141" cstate="print">
          <a:extLst>
            <a:ext uri="{28A0092B-C50C-407E-A947-70E740481C1C}">
              <a14:useLocalDpi xmlns:a14="http://schemas.microsoft.com/office/drawing/2010/main" val="0"/>
            </a:ext>
          </a:extLst>
        </a:blip>
        <a:srcRect/>
        <a:stretch>
          <a:fillRect/>
        </a:stretch>
      </xdr:blipFill>
      <xdr:spPr bwMode="auto">
        <a:xfrm>
          <a:off x="4981575" y="57978675"/>
          <a:ext cx="1905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92</xdr:row>
      <xdr:rowOff>9525</xdr:rowOff>
    </xdr:from>
    <xdr:to>
      <xdr:col>13</xdr:col>
      <xdr:colOff>323850</xdr:colOff>
      <xdr:row>95</xdr:row>
      <xdr:rowOff>19050</xdr:rowOff>
    </xdr:to>
    <xdr:pic>
      <xdr:nvPicPr>
        <xdr:cNvPr id="146" name="fancybox-img" descr="40303/ 30"/>
        <xdr:cNvPicPr>
          <a:picLocks noChangeAspect="1" noChangeArrowheads="1"/>
        </xdr:cNvPicPr>
      </xdr:nvPicPr>
      <xdr:blipFill>
        <a:blip xmlns:r="http://schemas.openxmlformats.org/officeDocument/2006/relationships" r:embed="rId142" cstate="print">
          <a:extLst>
            <a:ext uri="{28A0092B-C50C-407E-A947-70E740481C1C}">
              <a14:useLocalDpi xmlns:a14="http://schemas.microsoft.com/office/drawing/2010/main" val="0"/>
            </a:ext>
          </a:extLst>
        </a:blip>
        <a:srcRect/>
        <a:stretch>
          <a:fillRect/>
        </a:stretch>
      </xdr:blipFill>
      <xdr:spPr bwMode="auto">
        <a:xfrm>
          <a:off x="6257925" y="59978925"/>
          <a:ext cx="2476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92</xdr:row>
      <xdr:rowOff>19050</xdr:rowOff>
    </xdr:from>
    <xdr:to>
      <xdr:col>5</xdr:col>
      <xdr:colOff>361950</xdr:colOff>
      <xdr:row>94</xdr:row>
      <xdr:rowOff>819150</xdr:rowOff>
    </xdr:to>
    <xdr:pic>
      <xdr:nvPicPr>
        <xdr:cNvPr id="147" name="fancybox-img" descr="40303/ 24"/>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val="0"/>
            </a:ext>
          </a:extLst>
        </a:blip>
        <a:srcRect/>
        <a:stretch>
          <a:fillRect/>
        </a:stretch>
      </xdr:blipFill>
      <xdr:spPr bwMode="auto">
        <a:xfrm>
          <a:off x="2686050" y="59988450"/>
          <a:ext cx="2476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76200</xdr:colOff>
      <xdr:row>92</xdr:row>
      <xdr:rowOff>38100</xdr:rowOff>
    </xdr:from>
    <xdr:to>
      <xdr:col>4</xdr:col>
      <xdr:colOff>314325</xdr:colOff>
      <xdr:row>94</xdr:row>
      <xdr:rowOff>781050</xdr:rowOff>
    </xdr:to>
    <xdr:pic>
      <xdr:nvPicPr>
        <xdr:cNvPr id="148" name="fancybox-img" descr="40303/ 08"/>
        <xdr:cNvPicPr>
          <a:picLocks noChangeAspect="1" noChangeArrowheads="1"/>
        </xdr:cNvPicPr>
      </xdr:nvPicPr>
      <xdr:blipFill>
        <a:blip xmlns:r="http://schemas.openxmlformats.org/officeDocument/2006/relationships" r:embed="rId144" cstate="print">
          <a:extLst>
            <a:ext uri="{28A0092B-C50C-407E-A947-70E740481C1C}">
              <a14:useLocalDpi xmlns:a14="http://schemas.microsoft.com/office/drawing/2010/main" val="0"/>
            </a:ext>
          </a:extLst>
        </a:blip>
        <a:srcRect/>
        <a:stretch>
          <a:fillRect/>
        </a:stretch>
      </xdr:blipFill>
      <xdr:spPr bwMode="auto">
        <a:xfrm>
          <a:off x="2219325" y="60007500"/>
          <a:ext cx="2381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133350</xdr:colOff>
      <xdr:row>123</xdr:row>
      <xdr:rowOff>19050</xdr:rowOff>
    </xdr:from>
    <xdr:to>
      <xdr:col>6</xdr:col>
      <xdr:colOff>304800</xdr:colOff>
      <xdr:row>126</xdr:row>
      <xdr:rowOff>19050</xdr:rowOff>
    </xdr:to>
    <xdr:pic>
      <xdr:nvPicPr>
        <xdr:cNvPr id="149" name="fancybox-img" descr="1102/ 1818C NEW!"/>
        <xdr:cNvPicPr>
          <a:picLocks noChangeAspect="1" noChangeArrowheads="1"/>
        </xdr:cNvPicPr>
      </xdr:nvPicPr>
      <xdr:blipFill>
        <a:blip xmlns:r="http://schemas.openxmlformats.org/officeDocument/2006/relationships" r:embed="rId145" cstate="print">
          <a:extLst>
            <a:ext uri="{28A0092B-C50C-407E-A947-70E740481C1C}">
              <a14:useLocalDpi xmlns:a14="http://schemas.microsoft.com/office/drawing/2010/main" val="0"/>
            </a:ext>
          </a:extLst>
        </a:blip>
        <a:srcRect/>
        <a:stretch>
          <a:fillRect/>
        </a:stretch>
      </xdr:blipFill>
      <xdr:spPr bwMode="auto">
        <a:xfrm>
          <a:off x="3143250" y="78628875"/>
          <a:ext cx="17145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161925</xdr:colOff>
      <xdr:row>122</xdr:row>
      <xdr:rowOff>171450</xdr:rowOff>
    </xdr:from>
    <xdr:to>
      <xdr:col>11</xdr:col>
      <xdr:colOff>342900</xdr:colOff>
      <xdr:row>126</xdr:row>
      <xdr:rowOff>0</xdr:rowOff>
    </xdr:to>
    <xdr:pic>
      <xdr:nvPicPr>
        <xdr:cNvPr id="150" name="fancybox-img" descr="1102/ 0101C"/>
        <xdr:cNvPicPr>
          <a:picLocks noChangeAspect="1" noChangeArrowheads="1"/>
        </xdr:cNvPicPr>
      </xdr:nvPicPr>
      <xdr:blipFill>
        <a:blip xmlns:r="http://schemas.openxmlformats.org/officeDocument/2006/relationships" r:embed="rId146" cstate="print">
          <a:extLst>
            <a:ext uri="{28A0092B-C50C-407E-A947-70E740481C1C}">
              <a14:useLocalDpi xmlns:a14="http://schemas.microsoft.com/office/drawing/2010/main" val="0"/>
            </a:ext>
          </a:extLst>
        </a:blip>
        <a:srcRect/>
        <a:stretch>
          <a:fillRect/>
        </a:stretch>
      </xdr:blipFill>
      <xdr:spPr bwMode="auto">
        <a:xfrm>
          <a:off x="5438775" y="78590775"/>
          <a:ext cx="180975"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161925</xdr:colOff>
      <xdr:row>122</xdr:row>
      <xdr:rowOff>171450</xdr:rowOff>
    </xdr:from>
    <xdr:to>
      <xdr:col>7</xdr:col>
      <xdr:colOff>333375</xdr:colOff>
      <xdr:row>126</xdr:row>
      <xdr:rowOff>9525</xdr:rowOff>
    </xdr:to>
    <xdr:pic>
      <xdr:nvPicPr>
        <xdr:cNvPr id="151" name="fancybox-img" descr="1102/ 1515C"/>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val="0"/>
            </a:ext>
          </a:extLst>
        </a:blip>
        <a:srcRect/>
        <a:stretch>
          <a:fillRect/>
        </a:stretch>
      </xdr:blipFill>
      <xdr:spPr bwMode="auto">
        <a:xfrm>
          <a:off x="3629025" y="78590775"/>
          <a:ext cx="17145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ă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ffice@enorom.r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184"/>
  <sheetViews>
    <sheetView tabSelected="1" topLeftCell="B18" zoomScale="85" zoomScaleNormal="85" workbookViewId="0">
      <selection activeCell="E22" sqref="E22"/>
    </sheetView>
  </sheetViews>
  <sheetFormatPr defaultRowHeight="18.75" x14ac:dyDescent="0.3"/>
  <cols>
    <col min="1" max="1" width="6.5703125" style="17" customWidth="1"/>
    <col min="2" max="2" width="3.140625" style="21" customWidth="1"/>
    <col min="3" max="3" width="3.85546875" style="216" customWidth="1"/>
    <col min="4" max="4" width="18.5703125" style="20" customWidth="1"/>
    <col min="5" max="5" width="6.42578125" style="21" customWidth="1"/>
    <col min="6" max="6" width="6.5703125" style="21" customWidth="1"/>
    <col min="7" max="7" width="6.85546875" style="21" customWidth="1"/>
    <col min="8" max="8" width="7.28515625" style="217" bestFit="1" customWidth="1"/>
    <col min="9" max="9" width="6.140625" style="217" bestFit="1" customWidth="1"/>
    <col min="10" max="10" width="6.5703125" style="217" customWidth="1"/>
    <col min="11" max="11" width="7.140625" style="217" bestFit="1" customWidth="1"/>
    <col min="12" max="12" width="7.140625" style="217" customWidth="1"/>
    <col min="13" max="13" width="6.42578125" style="217" bestFit="1" customWidth="1"/>
    <col min="14" max="14" width="7.42578125" style="217" customWidth="1"/>
    <col min="15" max="15" width="11.7109375" style="217" hidden="1" customWidth="1"/>
    <col min="16" max="16" width="0.140625" style="218" hidden="1" customWidth="1"/>
    <col min="17" max="17" width="0.28515625" style="219" hidden="1" customWidth="1"/>
    <col min="18" max="18" width="31.5703125" style="220" customWidth="1"/>
    <col min="19" max="19" width="9.140625" style="27" customWidth="1"/>
    <col min="20" max="16384" width="9.140625" style="27"/>
  </cols>
  <sheetData>
    <row r="1" spans="1:19" s="5" customFormat="1" ht="40.5" customHeight="1" x14ac:dyDescent="0.6">
      <c r="A1" s="1"/>
      <c r="B1" s="2" t="s">
        <v>0</v>
      </c>
      <c r="C1" s="3"/>
      <c r="D1" s="4"/>
      <c r="G1" s="6" t="s">
        <v>1</v>
      </c>
      <c r="O1" s="7"/>
      <c r="Q1" s="8"/>
    </row>
    <row r="2" spans="1:19" s="5" customFormat="1" ht="10.5" customHeight="1" x14ac:dyDescent="0.2">
      <c r="A2" s="1"/>
      <c r="B2" s="9"/>
      <c r="C2" s="3"/>
      <c r="D2" s="4"/>
      <c r="R2" s="8"/>
    </row>
    <row r="3" spans="1:19" s="16" customFormat="1" ht="25.5" customHeight="1" x14ac:dyDescent="0.25">
      <c r="A3" s="10"/>
      <c r="B3" s="11"/>
      <c r="C3" s="12" t="s">
        <v>2</v>
      </c>
      <c r="D3" s="13"/>
      <c r="E3" s="14"/>
      <c r="F3" s="14"/>
      <c r="G3" s="14"/>
      <c r="H3" s="14"/>
      <c r="I3" s="14"/>
      <c r="J3" s="14"/>
      <c r="K3" s="14"/>
      <c r="L3" s="14"/>
      <c r="M3" s="14"/>
      <c r="N3" s="14"/>
      <c r="O3" s="15"/>
      <c r="P3" s="15"/>
      <c r="Q3" s="14"/>
      <c r="R3" s="14"/>
      <c r="S3" s="15"/>
    </row>
    <row r="4" spans="1:19" s="5" customFormat="1" ht="35.25" customHeight="1" x14ac:dyDescent="0.2">
      <c r="A4" s="1"/>
      <c r="B4" s="296" t="s">
        <v>3</v>
      </c>
      <c r="C4" s="296"/>
      <c r="D4" s="296"/>
      <c r="E4" s="296"/>
      <c r="F4" s="296"/>
      <c r="G4" s="296"/>
      <c r="H4" s="296"/>
      <c r="I4" s="296"/>
      <c r="J4" s="296"/>
      <c r="K4" s="296"/>
      <c r="L4" s="296"/>
      <c r="M4" s="296"/>
      <c r="N4" s="296"/>
      <c r="O4" s="296"/>
      <c r="P4" s="296"/>
      <c r="Q4" s="296"/>
      <c r="R4" s="296"/>
    </row>
    <row r="5" spans="1:19" ht="23.25" customHeight="1" x14ac:dyDescent="0.25">
      <c r="B5" s="18"/>
      <c r="C5" s="19"/>
      <c r="G5" s="297" t="s">
        <v>175</v>
      </c>
      <c r="H5" s="297"/>
      <c r="I5" s="297"/>
      <c r="J5" s="297"/>
      <c r="K5" s="297"/>
      <c r="L5" s="22"/>
      <c r="M5" s="23"/>
      <c r="N5" s="24"/>
      <c r="O5" s="25" t="s">
        <v>4</v>
      </c>
      <c r="P5" s="298">
        <v>4.4400000000000004</v>
      </c>
      <c r="Q5" s="298"/>
      <c r="R5" s="26"/>
    </row>
    <row r="6" spans="1:19" ht="20.25" customHeight="1" x14ac:dyDescent="0.25">
      <c r="B6" s="299" t="s">
        <v>5</v>
      </c>
      <c r="C6" s="299"/>
      <c r="D6" s="299"/>
      <c r="E6" s="299"/>
      <c r="F6" s="299"/>
      <c r="G6" s="299"/>
      <c r="H6" s="299"/>
      <c r="I6" s="299"/>
      <c r="J6" s="299"/>
      <c r="K6" s="299"/>
      <c r="L6" s="299"/>
      <c r="M6" s="299"/>
      <c r="N6" s="299"/>
      <c r="O6" s="299"/>
      <c r="P6" s="299"/>
      <c r="Q6" s="299"/>
      <c r="R6" s="299"/>
    </row>
    <row r="7" spans="1:19" ht="28.5" customHeight="1" x14ac:dyDescent="0.25">
      <c r="B7" s="28" t="s">
        <v>6</v>
      </c>
      <c r="C7" s="29"/>
      <c r="D7" s="30"/>
      <c r="E7" s="31"/>
      <c r="F7" s="31"/>
      <c r="G7" s="31"/>
      <c r="H7" s="31"/>
      <c r="I7" s="31"/>
      <c r="J7" s="31"/>
      <c r="K7" s="31"/>
      <c r="L7" s="31"/>
      <c r="M7" s="31"/>
      <c r="N7" s="31"/>
      <c r="O7" s="31"/>
      <c r="P7" s="31"/>
      <c r="Q7" s="31"/>
      <c r="R7" s="32"/>
    </row>
    <row r="8" spans="1:19" ht="22.5" x14ac:dyDescent="0.25">
      <c r="B8" s="300" t="s">
        <v>7</v>
      </c>
      <c r="C8" s="300"/>
      <c r="D8" s="300"/>
      <c r="E8" s="300"/>
      <c r="F8" s="300"/>
      <c r="G8" s="300"/>
      <c r="H8" s="300"/>
      <c r="I8" s="300"/>
      <c r="J8" s="300"/>
      <c r="K8" s="300"/>
      <c r="L8" s="300"/>
      <c r="M8" s="300"/>
      <c r="N8" s="300"/>
      <c r="O8" s="300"/>
      <c r="P8" s="300"/>
      <c r="Q8" s="300"/>
      <c r="R8" s="300"/>
    </row>
    <row r="9" spans="1:19" ht="27.75" customHeight="1" x14ac:dyDescent="0.25">
      <c r="B9" s="301" t="s">
        <v>8</v>
      </c>
      <c r="C9" s="303" t="s">
        <v>9</v>
      </c>
      <c r="D9" s="305" t="s">
        <v>10</v>
      </c>
      <c r="E9" s="307" t="s">
        <v>11</v>
      </c>
      <c r="F9" s="308"/>
      <c r="G9" s="308"/>
      <c r="H9" s="308"/>
      <c r="I9" s="308"/>
      <c r="J9" s="308"/>
      <c r="K9" s="308"/>
      <c r="L9" s="308"/>
      <c r="M9" s="308"/>
      <c r="N9" s="309"/>
      <c r="O9" s="33" t="s">
        <v>12</v>
      </c>
      <c r="P9" s="310" t="s">
        <v>13</v>
      </c>
      <c r="Q9" s="312" t="s">
        <v>14</v>
      </c>
      <c r="R9" s="314" t="s">
        <v>15</v>
      </c>
    </row>
    <row r="10" spans="1:19" ht="27.75" customHeight="1" x14ac:dyDescent="0.25">
      <c r="B10" s="302"/>
      <c r="C10" s="304"/>
      <c r="D10" s="306"/>
      <c r="E10" s="34" t="s">
        <v>16</v>
      </c>
      <c r="F10" s="34" t="s">
        <v>17</v>
      </c>
      <c r="G10" s="34" t="s">
        <v>18</v>
      </c>
      <c r="H10" s="34" t="s">
        <v>19</v>
      </c>
      <c r="I10" s="34" t="s">
        <v>20</v>
      </c>
      <c r="J10" s="34" t="s">
        <v>21</v>
      </c>
      <c r="K10" s="34" t="s">
        <v>22</v>
      </c>
      <c r="L10" s="34" t="s">
        <v>23</v>
      </c>
      <c r="M10" s="34" t="s">
        <v>24</v>
      </c>
      <c r="N10" s="34" t="s">
        <v>25</v>
      </c>
      <c r="O10" s="35" t="s">
        <v>26</v>
      </c>
      <c r="P10" s="311"/>
      <c r="Q10" s="313"/>
      <c r="R10" s="315"/>
    </row>
    <row r="11" spans="1:19" ht="126" customHeight="1" x14ac:dyDescent="0.25">
      <c r="A11" s="317" t="s">
        <v>27</v>
      </c>
      <c r="B11" s="319">
        <v>3</v>
      </c>
      <c r="C11" s="321">
        <v>100</v>
      </c>
      <c r="D11" s="36" t="s">
        <v>28</v>
      </c>
      <c r="E11" s="37"/>
      <c r="F11" s="37"/>
      <c r="G11" s="37"/>
      <c r="H11" s="37"/>
      <c r="I11" s="37"/>
      <c r="J11" s="37"/>
      <c r="K11" s="37"/>
      <c r="L11" s="37"/>
      <c r="M11" s="37"/>
      <c r="N11" s="37"/>
      <c r="O11" s="38">
        <v>0.112</v>
      </c>
      <c r="P11" s="323"/>
      <c r="Q11" s="39"/>
      <c r="R11" s="316" t="s">
        <v>29</v>
      </c>
    </row>
    <row r="12" spans="1:19" s="45" customFormat="1" ht="15" customHeight="1" x14ac:dyDescent="0.25">
      <c r="A12" s="318"/>
      <c r="B12" s="320"/>
      <c r="C12" s="322"/>
      <c r="D12" s="40" t="s">
        <v>30</v>
      </c>
      <c r="E12" s="41">
        <v>700</v>
      </c>
      <c r="F12" s="41">
        <v>400</v>
      </c>
      <c r="G12" s="41">
        <v>1300</v>
      </c>
      <c r="H12" s="41">
        <v>1000</v>
      </c>
      <c r="I12" s="41">
        <v>400</v>
      </c>
      <c r="J12" s="42"/>
      <c r="K12" s="42"/>
      <c r="L12" s="42"/>
      <c r="M12" s="42"/>
      <c r="N12" s="42"/>
      <c r="O12" s="43">
        <f>O11*$P$5</f>
        <v>0.49728000000000006</v>
      </c>
      <c r="P12" s="324"/>
      <c r="Q12" s="44"/>
      <c r="R12" s="316"/>
    </row>
    <row r="13" spans="1:19" ht="108" hidden="1" customHeight="1" x14ac:dyDescent="0.25">
      <c r="A13" s="317" t="s">
        <v>27</v>
      </c>
      <c r="B13" s="319">
        <v>2</v>
      </c>
      <c r="C13" s="321">
        <v>100</v>
      </c>
      <c r="D13" s="46" t="s">
        <v>31</v>
      </c>
      <c r="E13" s="47"/>
      <c r="F13" s="47"/>
      <c r="G13" s="47"/>
      <c r="H13" s="47"/>
      <c r="I13" s="47"/>
      <c r="J13" s="47"/>
      <c r="K13" s="47"/>
      <c r="L13" s="47"/>
      <c r="M13" s="47"/>
      <c r="N13" s="47"/>
      <c r="O13" s="38">
        <v>0.22800000000000001</v>
      </c>
      <c r="P13" s="323"/>
      <c r="Q13" s="327">
        <f>E14+F14+G14+H14+I14</f>
        <v>0</v>
      </c>
      <c r="R13" s="316" t="s">
        <v>32</v>
      </c>
    </row>
    <row r="14" spans="1:19" ht="15" hidden="1" customHeight="1" x14ac:dyDescent="0.25">
      <c r="A14" s="318"/>
      <c r="B14" s="320"/>
      <c r="C14" s="322"/>
      <c r="D14" s="48" t="s">
        <v>30</v>
      </c>
      <c r="E14" s="47"/>
      <c r="F14" s="47"/>
      <c r="G14" s="47"/>
      <c r="H14" s="47"/>
      <c r="I14" s="47"/>
      <c r="J14" s="47">
        <v>0</v>
      </c>
      <c r="K14" s="47"/>
      <c r="L14" s="47"/>
      <c r="M14" s="47"/>
      <c r="N14" s="47"/>
      <c r="O14" s="49">
        <f>O13*$P$5</f>
        <v>1.0123200000000001</v>
      </c>
      <c r="P14" s="324"/>
      <c r="Q14" s="328"/>
      <c r="R14" s="316"/>
    </row>
    <row r="15" spans="1:19" ht="126" customHeight="1" x14ac:dyDescent="0.25">
      <c r="A15" s="317" t="s">
        <v>27</v>
      </c>
      <c r="B15" s="319">
        <v>4</v>
      </c>
      <c r="C15" s="321">
        <v>100</v>
      </c>
      <c r="D15" s="50" t="s">
        <v>33</v>
      </c>
      <c r="E15" s="37"/>
      <c r="F15" s="37"/>
      <c r="G15" s="37"/>
      <c r="H15" s="37"/>
      <c r="I15" s="37"/>
      <c r="J15" s="37"/>
      <c r="K15" s="37"/>
      <c r="L15" s="37"/>
      <c r="M15" s="37"/>
      <c r="N15" s="37"/>
      <c r="O15" s="38">
        <v>0.158</v>
      </c>
      <c r="P15" s="323"/>
      <c r="Q15" s="325"/>
      <c r="R15" s="316" t="s">
        <v>34</v>
      </c>
    </row>
    <row r="16" spans="1:19" s="45" customFormat="1" ht="15" customHeight="1" x14ac:dyDescent="0.25">
      <c r="A16" s="318"/>
      <c r="B16" s="320"/>
      <c r="C16" s="322"/>
      <c r="D16" s="40" t="s">
        <v>30</v>
      </c>
      <c r="E16" s="51">
        <v>1800</v>
      </c>
      <c r="F16" s="51">
        <v>3100</v>
      </c>
      <c r="G16" s="51">
        <v>2700</v>
      </c>
      <c r="H16" s="51">
        <v>2000</v>
      </c>
      <c r="I16" s="51"/>
      <c r="J16" s="42"/>
      <c r="K16" s="42"/>
      <c r="L16" s="42"/>
      <c r="M16" s="42"/>
      <c r="N16" s="42"/>
      <c r="O16" s="49">
        <f>O15*$P$5</f>
        <v>0.70152000000000003</v>
      </c>
      <c r="P16" s="324"/>
      <c r="Q16" s="326"/>
      <c r="R16" s="316"/>
    </row>
    <row r="17" spans="1:18" ht="126" customHeight="1" x14ac:dyDescent="0.25">
      <c r="A17" s="317" t="s">
        <v>27</v>
      </c>
      <c r="B17" s="319">
        <v>5</v>
      </c>
      <c r="C17" s="321">
        <v>100</v>
      </c>
      <c r="D17" s="50" t="s">
        <v>35</v>
      </c>
      <c r="E17" s="37"/>
      <c r="F17" s="37"/>
      <c r="G17" s="37"/>
      <c r="H17" s="37"/>
      <c r="I17" s="37"/>
      <c r="J17" s="37"/>
      <c r="K17" s="37"/>
      <c r="L17" s="37"/>
      <c r="M17" s="37"/>
      <c r="N17" s="37"/>
      <c r="O17" s="38">
        <v>0.158</v>
      </c>
      <c r="P17" s="323"/>
      <c r="Q17" s="325"/>
      <c r="R17" s="316" t="s">
        <v>36</v>
      </c>
    </row>
    <row r="18" spans="1:18" s="45" customFormat="1" ht="15" customHeight="1" x14ac:dyDescent="0.25">
      <c r="A18" s="318"/>
      <c r="B18" s="320"/>
      <c r="C18" s="322"/>
      <c r="D18" s="40" t="s">
        <v>30</v>
      </c>
      <c r="E18" s="51">
        <v>2700</v>
      </c>
      <c r="F18" s="51">
        <v>3600</v>
      </c>
      <c r="G18" s="51">
        <v>2900</v>
      </c>
      <c r="H18" s="51">
        <v>2100</v>
      </c>
      <c r="I18" s="51">
        <v>2900</v>
      </c>
      <c r="J18" s="42"/>
      <c r="K18" s="42"/>
      <c r="L18" s="42"/>
      <c r="M18" s="42"/>
      <c r="N18" s="42"/>
      <c r="O18" s="49">
        <f>O17*$P$5</f>
        <v>0.70152000000000003</v>
      </c>
      <c r="P18" s="324"/>
      <c r="Q18" s="326"/>
      <c r="R18" s="316"/>
    </row>
    <row r="19" spans="1:18" ht="126" customHeight="1" x14ac:dyDescent="0.25">
      <c r="A19" s="317" t="s">
        <v>27</v>
      </c>
      <c r="B19" s="319">
        <v>6</v>
      </c>
      <c r="C19" s="321">
        <v>100</v>
      </c>
      <c r="D19" s="36" t="s">
        <v>37</v>
      </c>
      <c r="E19" s="37"/>
      <c r="F19" s="37"/>
      <c r="G19" s="37"/>
      <c r="H19" s="37"/>
      <c r="I19" s="37"/>
      <c r="J19" s="37"/>
      <c r="K19" s="37"/>
      <c r="L19" s="37"/>
      <c r="M19" s="37"/>
      <c r="N19" s="37"/>
      <c r="O19" s="38">
        <v>0.158</v>
      </c>
      <c r="P19" s="323"/>
      <c r="Q19" s="325"/>
      <c r="R19" s="316" t="s">
        <v>38</v>
      </c>
    </row>
    <row r="20" spans="1:18" s="45" customFormat="1" ht="15" customHeight="1" x14ac:dyDescent="0.25">
      <c r="A20" s="318"/>
      <c r="B20" s="320"/>
      <c r="C20" s="322"/>
      <c r="D20" s="40" t="s">
        <v>30</v>
      </c>
      <c r="E20" s="51">
        <v>2700</v>
      </c>
      <c r="F20" s="51">
        <v>2100</v>
      </c>
      <c r="G20" s="51">
        <v>1800</v>
      </c>
      <c r="H20" s="51"/>
      <c r="I20" s="42"/>
      <c r="J20" s="42"/>
      <c r="K20" s="51">
        <v>11800</v>
      </c>
      <c r="L20" s="52"/>
      <c r="M20" s="42"/>
      <c r="N20" s="42"/>
      <c r="O20" s="49">
        <f>O19*$P$5</f>
        <v>0.70152000000000003</v>
      </c>
      <c r="P20" s="324"/>
      <c r="Q20" s="326"/>
      <c r="R20" s="316"/>
    </row>
    <row r="21" spans="1:18" ht="126" customHeight="1" x14ac:dyDescent="0.25">
      <c r="A21" s="317" t="s">
        <v>27</v>
      </c>
      <c r="B21" s="319">
        <v>7</v>
      </c>
      <c r="C21" s="321">
        <v>100</v>
      </c>
      <c r="D21" s="50" t="s">
        <v>39</v>
      </c>
      <c r="E21" s="37"/>
      <c r="F21" s="37"/>
      <c r="G21" s="37"/>
      <c r="H21" s="37"/>
      <c r="I21" s="37"/>
      <c r="J21" s="37"/>
      <c r="K21" s="37"/>
      <c r="L21" s="37"/>
      <c r="M21" s="37"/>
      <c r="N21" s="37"/>
      <c r="O21" s="38">
        <v>0.13700000000000001</v>
      </c>
      <c r="P21" s="323"/>
      <c r="Q21" s="325"/>
      <c r="R21" s="316" t="s">
        <v>40</v>
      </c>
    </row>
    <row r="22" spans="1:18" ht="15" customHeight="1" x14ac:dyDescent="0.25">
      <c r="A22" s="318"/>
      <c r="B22" s="320"/>
      <c r="C22" s="322"/>
      <c r="D22" s="48" t="s">
        <v>30</v>
      </c>
      <c r="E22" s="53">
        <v>700</v>
      </c>
      <c r="F22" s="53">
        <v>300</v>
      </c>
      <c r="G22" s="53">
        <v>500</v>
      </c>
      <c r="H22" s="53">
        <v>500</v>
      </c>
      <c r="I22" s="53">
        <v>0</v>
      </c>
      <c r="J22" s="53"/>
      <c r="K22" s="53">
        <v>2800</v>
      </c>
      <c r="L22" s="54"/>
      <c r="M22" s="53">
        <v>800</v>
      </c>
      <c r="N22" s="47"/>
      <c r="O22" s="49">
        <f>O21*$P$5</f>
        <v>0.60828000000000015</v>
      </c>
      <c r="P22" s="324"/>
      <c r="Q22" s="326"/>
      <c r="R22" s="316"/>
    </row>
    <row r="23" spans="1:18" ht="126" customHeight="1" x14ac:dyDescent="0.25">
      <c r="A23" s="317" t="s">
        <v>27</v>
      </c>
      <c r="B23" s="319">
        <v>8</v>
      </c>
      <c r="C23" s="321">
        <v>100</v>
      </c>
      <c r="D23" s="36" t="s">
        <v>41</v>
      </c>
      <c r="E23" s="37"/>
      <c r="F23" s="37"/>
      <c r="G23" s="37"/>
      <c r="H23" s="37"/>
      <c r="I23" s="37"/>
      <c r="J23" s="37"/>
      <c r="K23" s="37"/>
      <c r="L23" s="37"/>
      <c r="M23" s="37"/>
      <c r="N23" s="37"/>
      <c r="O23" s="38">
        <v>0.13700000000000001</v>
      </c>
      <c r="P23" s="323"/>
      <c r="Q23" s="325"/>
      <c r="R23" s="316" t="s">
        <v>42</v>
      </c>
    </row>
    <row r="24" spans="1:18" s="45" customFormat="1" ht="15" customHeight="1" x14ac:dyDescent="0.25">
      <c r="A24" s="318"/>
      <c r="B24" s="320"/>
      <c r="C24" s="322"/>
      <c r="D24" s="40" t="s">
        <v>30</v>
      </c>
      <c r="E24" s="51">
        <v>800</v>
      </c>
      <c r="F24" s="51">
        <v>0</v>
      </c>
      <c r="G24" s="51"/>
      <c r="H24" s="42"/>
      <c r="I24" s="42"/>
      <c r="J24" s="42"/>
      <c r="K24" s="42"/>
      <c r="L24" s="42"/>
      <c r="M24" s="42"/>
      <c r="N24" s="42"/>
      <c r="O24" s="49">
        <f>O23*$P$5</f>
        <v>0.60828000000000015</v>
      </c>
      <c r="P24" s="324"/>
      <c r="Q24" s="326"/>
      <c r="R24" s="316"/>
    </row>
    <row r="25" spans="1:18" ht="126" customHeight="1" x14ac:dyDescent="0.25">
      <c r="A25" s="317" t="s">
        <v>27</v>
      </c>
      <c r="B25" s="319">
        <v>9</v>
      </c>
      <c r="C25" s="321">
        <v>100</v>
      </c>
      <c r="D25" s="36" t="s">
        <v>43</v>
      </c>
      <c r="E25" s="37"/>
      <c r="F25" s="37"/>
      <c r="G25" s="37"/>
      <c r="H25" s="37"/>
      <c r="I25" s="37"/>
      <c r="J25" s="37"/>
      <c r="K25" s="37"/>
      <c r="L25" s="37"/>
      <c r="M25" s="37"/>
      <c r="N25" s="37"/>
      <c r="O25" s="38">
        <v>0.193</v>
      </c>
      <c r="P25" s="323"/>
      <c r="Q25" s="325"/>
      <c r="R25" s="316" t="s">
        <v>40</v>
      </c>
    </row>
    <row r="26" spans="1:18" s="45" customFormat="1" ht="15" customHeight="1" x14ac:dyDescent="0.25">
      <c r="A26" s="318"/>
      <c r="B26" s="320"/>
      <c r="C26" s="322"/>
      <c r="D26" s="40" t="s">
        <v>30</v>
      </c>
      <c r="E26" s="51">
        <v>2700</v>
      </c>
      <c r="F26" s="51">
        <v>9800</v>
      </c>
      <c r="G26" s="51"/>
      <c r="H26" s="51">
        <v>4100</v>
      </c>
      <c r="I26" s="51"/>
      <c r="J26" s="51"/>
      <c r="K26" s="42"/>
      <c r="L26" s="42"/>
      <c r="M26" s="42"/>
      <c r="N26" s="42"/>
      <c r="O26" s="49">
        <f>O25*$P$5</f>
        <v>0.85692000000000013</v>
      </c>
      <c r="P26" s="324"/>
      <c r="Q26" s="326"/>
      <c r="R26" s="316"/>
    </row>
    <row r="27" spans="1:18" ht="126" customHeight="1" x14ac:dyDescent="0.25">
      <c r="A27" s="317" t="s">
        <v>27</v>
      </c>
      <c r="B27" s="319">
        <v>10</v>
      </c>
      <c r="C27" s="321">
        <v>100</v>
      </c>
      <c r="D27" s="36" t="s">
        <v>44</v>
      </c>
      <c r="E27" s="37"/>
      <c r="F27" s="37" t="s">
        <v>45</v>
      </c>
      <c r="G27" s="37"/>
      <c r="H27" s="37"/>
      <c r="I27" s="37"/>
      <c r="J27" s="37"/>
      <c r="K27" s="37"/>
      <c r="L27" s="37"/>
      <c r="M27" s="37"/>
      <c r="N27" s="37"/>
      <c r="O27" s="38">
        <v>0.193</v>
      </c>
      <c r="P27" s="323"/>
      <c r="Q27" s="325"/>
      <c r="R27" s="316" t="s">
        <v>42</v>
      </c>
    </row>
    <row r="28" spans="1:18" s="45" customFormat="1" ht="15" customHeight="1" x14ac:dyDescent="0.25">
      <c r="A28" s="318"/>
      <c r="B28" s="320"/>
      <c r="C28" s="322"/>
      <c r="D28" s="40" t="s">
        <v>30</v>
      </c>
      <c r="E28" s="51">
        <v>1400</v>
      </c>
      <c r="F28" s="51">
        <v>9300</v>
      </c>
      <c r="G28" s="51">
        <v>600</v>
      </c>
      <c r="H28" s="51">
        <v>3600</v>
      </c>
      <c r="I28" s="51"/>
      <c r="J28" s="51"/>
      <c r="K28" s="51">
        <v>4500</v>
      </c>
      <c r="L28" s="51"/>
      <c r="M28" s="51">
        <v>1000</v>
      </c>
      <c r="N28" s="42"/>
      <c r="O28" s="49">
        <f>O27*$P$5</f>
        <v>0.85692000000000013</v>
      </c>
      <c r="P28" s="324"/>
      <c r="Q28" s="326"/>
      <c r="R28" s="316"/>
    </row>
    <row r="29" spans="1:18" ht="126" customHeight="1" x14ac:dyDescent="0.25">
      <c r="A29" s="329" t="s">
        <v>46</v>
      </c>
      <c r="B29" s="319">
        <v>11</v>
      </c>
      <c r="C29" s="321">
        <v>50</v>
      </c>
      <c r="D29" s="55" t="s">
        <v>47</v>
      </c>
      <c r="E29" s="47"/>
      <c r="F29" s="47"/>
      <c r="G29" s="47"/>
      <c r="H29" s="47"/>
      <c r="I29" s="47"/>
      <c r="J29" s="47"/>
      <c r="K29" s="47"/>
      <c r="L29" s="47"/>
      <c r="M29" s="47"/>
      <c r="N29" s="47"/>
      <c r="O29" s="38">
        <v>0.14499999999999999</v>
      </c>
      <c r="P29" s="331"/>
      <c r="Q29" s="56"/>
      <c r="R29" s="316" t="s">
        <v>48</v>
      </c>
    </row>
    <row r="30" spans="1:18" s="45" customFormat="1" ht="15" customHeight="1" x14ac:dyDescent="0.25">
      <c r="A30" s="330"/>
      <c r="B30" s="320"/>
      <c r="C30" s="322"/>
      <c r="D30" s="57" t="s">
        <v>30</v>
      </c>
      <c r="E30" s="51">
        <v>850</v>
      </c>
      <c r="F30" s="51">
        <v>1450</v>
      </c>
      <c r="G30" s="51">
        <v>350</v>
      </c>
      <c r="H30" s="51">
        <v>100</v>
      </c>
      <c r="I30" s="51"/>
      <c r="J30" s="51"/>
      <c r="K30" s="51"/>
      <c r="L30" s="51"/>
      <c r="M30" s="51"/>
      <c r="N30" s="51">
        <v>0</v>
      </c>
      <c r="O30" s="43">
        <f>O29*$P$5</f>
        <v>0.64380000000000004</v>
      </c>
      <c r="P30" s="332"/>
      <c r="Q30" s="58"/>
      <c r="R30" s="316"/>
    </row>
    <row r="31" spans="1:18" ht="125.25" customHeight="1" x14ac:dyDescent="0.25">
      <c r="A31" s="329" t="s">
        <v>46</v>
      </c>
      <c r="B31" s="319">
        <v>12</v>
      </c>
      <c r="C31" s="321">
        <v>50</v>
      </c>
      <c r="D31" s="50" t="s">
        <v>49</v>
      </c>
      <c r="E31"/>
      <c r="F31" s="47"/>
      <c r="G31" s="47"/>
      <c r="H31" s="47"/>
      <c r="I31" s="47"/>
      <c r="J31" s="47"/>
      <c r="K31" s="47"/>
      <c r="L31" s="47"/>
      <c r="M31" s="47"/>
      <c r="N31" s="47"/>
      <c r="O31" s="38">
        <v>0.14000000000000001</v>
      </c>
      <c r="P31" s="331"/>
      <c r="Q31" s="325"/>
      <c r="R31" s="316" t="s">
        <v>50</v>
      </c>
    </row>
    <row r="32" spans="1:18" s="45" customFormat="1" ht="12" customHeight="1" x14ac:dyDescent="0.25">
      <c r="A32" s="330"/>
      <c r="B32" s="320"/>
      <c r="C32" s="322"/>
      <c r="D32" s="57" t="s">
        <v>30</v>
      </c>
      <c r="E32" s="51">
        <v>350</v>
      </c>
      <c r="F32" s="51">
        <v>2550</v>
      </c>
      <c r="G32" s="51">
        <v>2000</v>
      </c>
      <c r="H32" s="51">
        <v>1700</v>
      </c>
      <c r="I32" s="51">
        <v>1000</v>
      </c>
      <c r="J32" s="51"/>
      <c r="K32" s="51">
        <v>5800</v>
      </c>
      <c r="L32" s="51"/>
      <c r="M32" s="51">
        <v>1500</v>
      </c>
      <c r="N32" s="51"/>
      <c r="O32" s="59">
        <f>O31*$P$5</f>
        <v>0.62160000000000015</v>
      </c>
      <c r="P32" s="332"/>
      <c r="Q32" s="326"/>
      <c r="R32" s="316"/>
    </row>
    <row r="33" spans="1:19" ht="125.25" customHeight="1" x14ac:dyDescent="0.25">
      <c r="A33" s="329" t="s">
        <v>46</v>
      </c>
      <c r="B33" s="319">
        <v>12</v>
      </c>
      <c r="C33" s="321">
        <v>50</v>
      </c>
      <c r="D33" s="60" t="s">
        <v>51</v>
      </c>
      <c r="E33" s="47"/>
      <c r="F33" s="47"/>
      <c r="G33" s="47"/>
      <c r="H33" s="47"/>
      <c r="I33" s="47"/>
      <c r="J33" s="47"/>
      <c r="K33" s="47"/>
      <c r="L33" s="47"/>
      <c r="M33" s="47"/>
      <c r="N33" s="47"/>
      <c r="O33" s="61">
        <v>0.17499999999999999</v>
      </c>
      <c r="P33" s="331"/>
      <c r="Q33" s="325"/>
      <c r="R33" s="316" t="s">
        <v>52</v>
      </c>
    </row>
    <row r="34" spans="1:19" s="45" customFormat="1" ht="12" customHeight="1" x14ac:dyDescent="0.25">
      <c r="A34" s="330"/>
      <c r="B34" s="320"/>
      <c r="C34" s="322"/>
      <c r="D34" s="57" t="s">
        <v>30</v>
      </c>
      <c r="E34" s="51">
        <v>450</v>
      </c>
      <c r="F34" s="51"/>
      <c r="G34" s="51"/>
      <c r="H34" s="51">
        <v>450</v>
      </c>
      <c r="I34" s="51">
        <v>450</v>
      </c>
      <c r="J34" s="51"/>
      <c r="K34" s="42"/>
      <c r="L34" s="42"/>
      <c r="M34" s="42"/>
      <c r="N34" s="42"/>
      <c r="O34" s="59">
        <f>O33*$P$5</f>
        <v>0.77700000000000002</v>
      </c>
      <c r="P34" s="332"/>
      <c r="Q34" s="326"/>
      <c r="R34" s="316"/>
    </row>
    <row r="35" spans="1:19" ht="125.25" customHeight="1" x14ac:dyDescent="0.25">
      <c r="A35" s="329" t="s">
        <v>46</v>
      </c>
      <c r="B35" s="319">
        <v>13</v>
      </c>
      <c r="C35" s="321">
        <v>50</v>
      </c>
      <c r="D35" s="50" t="s">
        <v>53</v>
      </c>
      <c r="E35" s="47"/>
      <c r="F35" s="47" t="s">
        <v>45</v>
      </c>
      <c r="G35" s="47"/>
      <c r="H35" s="47"/>
      <c r="I35" s="47"/>
      <c r="J35" s="47"/>
      <c r="K35" s="47"/>
      <c r="L35" s="47"/>
      <c r="M35" s="47"/>
      <c r="N35" s="47"/>
      <c r="O35" s="62">
        <v>0.106</v>
      </c>
      <c r="P35" s="331"/>
      <c r="Q35" s="333" t="s">
        <v>54</v>
      </c>
      <c r="R35" s="316" t="s">
        <v>55</v>
      </c>
    </row>
    <row r="36" spans="1:19" s="45" customFormat="1" ht="17.25" customHeight="1" x14ac:dyDescent="0.25">
      <c r="A36" s="330"/>
      <c r="B36" s="320"/>
      <c r="C36" s="322"/>
      <c r="D36" s="57" t="s">
        <v>30</v>
      </c>
      <c r="E36" s="51">
        <v>400</v>
      </c>
      <c r="F36" s="51">
        <v>0</v>
      </c>
      <c r="G36" s="51"/>
      <c r="H36" s="51">
        <v>500</v>
      </c>
      <c r="I36" s="51"/>
      <c r="J36" s="51"/>
      <c r="K36" s="42"/>
      <c r="L36" s="42"/>
      <c r="M36" s="42"/>
      <c r="N36" s="42"/>
      <c r="O36" s="63">
        <f>O35*$P$5</f>
        <v>0.47064</v>
      </c>
      <c r="P36" s="332"/>
      <c r="Q36" s="334"/>
      <c r="R36" s="316"/>
    </row>
    <row r="37" spans="1:19" ht="125.25" customHeight="1" x14ac:dyDescent="0.25">
      <c r="A37" s="329" t="s">
        <v>46</v>
      </c>
      <c r="B37" s="319">
        <v>14</v>
      </c>
      <c r="C37" s="321">
        <v>35</v>
      </c>
      <c r="D37" s="50" t="s">
        <v>56</v>
      </c>
      <c r="E37" s="47"/>
      <c r="F37" s="47" t="s">
        <v>45</v>
      </c>
      <c r="G37" s="47"/>
      <c r="H37" s="47"/>
      <c r="I37" s="47"/>
      <c r="J37" s="47"/>
      <c r="K37" s="47"/>
      <c r="L37" s="47"/>
      <c r="M37" s="47"/>
      <c r="N37" s="47"/>
      <c r="O37" s="62">
        <v>0.17499999999999999</v>
      </c>
      <c r="P37" s="331"/>
      <c r="Q37" s="333" t="s">
        <v>57</v>
      </c>
      <c r="R37" s="316" t="s">
        <v>58</v>
      </c>
    </row>
    <row r="38" spans="1:19" s="45" customFormat="1" ht="17.25" customHeight="1" x14ac:dyDescent="0.25">
      <c r="A38" s="330"/>
      <c r="B38" s="320"/>
      <c r="C38" s="322"/>
      <c r="D38" s="57" t="s">
        <v>30</v>
      </c>
      <c r="E38" s="51">
        <v>1685</v>
      </c>
      <c r="F38" s="51">
        <v>1365</v>
      </c>
      <c r="G38" s="51"/>
      <c r="H38" s="51"/>
      <c r="I38" s="51"/>
      <c r="J38" s="51"/>
      <c r="K38" s="51"/>
      <c r="L38" s="51"/>
      <c r="M38" s="42"/>
      <c r="N38" s="42"/>
      <c r="O38" s="63">
        <f>O37*$P$5</f>
        <v>0.77700000000000002</v>
      </c>
      <c r="P38" s="332"/>
      <c r="Q38" s="334"/>
      <c r="R38" s="316"/>
    </row>
    <row r="39" spans="1:19" ht="125.25" customHeight="1" x14ac:dyDescent="0.25">
      <c r="A39" s="329" t="s">
        <v>46</v>
      </c>
      <c r="B39" s="319">
        <v>15</v>
      </c>
      <c r="C39" s="321">
        <v>35</v>
      </c>
      <c r="D39" s="50" t="s">
        <v>59</v>
      </c>
      <c r="E39" s="47"/>
      <c r="F39" s="47" t="s">
        <v>45</v>
      </c>
      <c r="G39" s="47"/>
      <c r="H39" s="47"/>
      <c r="I39" s="47"/>
      <c r="J39" s="47"/>
      <c r="K39" s="47"/>
      <c r="L39" s="47"/>
      <c r="M39" s="47"/>
      <c r="N39" s="47"/>
      <c r="O39" s="62">
        <v>0.25</v>
      </c>
      <c r="P39" s="331"/>
      <c r="Q39" s="325" t="s">
        <v>60</v>
      </c>
      <c r="R39" s="316" t="s">
        <v>61</v>
      </c>
    </row>
    <row r="40" spans="1:19" s="45" customFormat="1" ht="17.25" customHeight="1" x14ac:dyDescent="0.25">
      <c r="A40" s="330"/>
      <c r="B40" s="320"/>
      <c r="C40" s="322"/>
      <c r="D40" s="57" t="s">
        <v>30</v>
      </c>
      <c r="E40" s="51">
        <v>260</v>
      </c>
      <c r="F40" s="51">
        <v>0</v>
      </c>
      <c r="G40" s="51"/>
      <c r="H40" s="51"/>
      <c r="I40" s="51"/>
      <c r="J40" s="51"/>
      <c r="K40" s="51"/>
      <c r="L40" s="51"/>
      <c r="M40" s="51">
        <v>385</v>
      </c>
      <c r="N40" s="42"/>
      <c r="O40" s="63">
        <f>O39*$P$5</f>
        <v>1.1100000000000001</v>
      </c>
      <c r="P40" s="332"/>
      <c r="Q40" s="326"/>
      <c r="R40" s="316"/>
    </row>
    <row r="41" spans="1:19" ht="125.25" customHeight="1" x14ac:dyDescent="0.25">
      <c r="A41" s="329" t="s">
        <v>46</v>
      </c>
      <c r="B41" s="319">
        <v>16</v>
      </c>
      <c r="C41" s="321">
        <v>45</v>
      </c>
      <c r="D41" s="50" t="s">
        <v>62</v>
      </c>
      <c r="E41" s="47"/>
      <c r="F41" s="47" t="s">
        <v>45</v>
      </c>
      <c r="G41" s="47"/>
      <c r="H41" s="47"/>
      <c r="I41" s="47"/>
      <c r="J41" s="47"/>
      <c r="K41" s="47"/>
      <c r="L41" s="47"/>
      <c r="M41" s="47"/>
      <c r="N41" s="47"/>
      <c r="O41" s="62">
        <v>0.16</v>
      </c>
      <c r="P41" s="331"/>
      <c r="Q41" s="325" t="s">
        <v>63</v>
      </c>
      <c r="R41" s="316" t="s">
        <v>64</v>
      </c>
    </row>
    <row r="42" spans="1:19" s="45" customFormat="1" ht="17.25" customHeight="1" x14ac:dyDescent="0.25">
      <c r="A42" s="330"/>
      <c r="B42" s="320"/>
      <c r="C42" s="322"/>
      <c r="D42" s="57" t="s">
        <v>30</v>
      </c>
      <c r="E42" s="51">
        <v>980</v>
      </c>
      <c r="F42" s="51">
        <v>810</v>
      </c>
      <c r="G42" s="51"/>
      <c r="H42" s="51"/>
      <c r="I42" s="51"/>
      <c r="J42" s="51"/>
      <c r="K42" s="51">
        <v>900</v>
      </c>
      <c r="L42" s="51"/>
      <c r="M42" s="51"/>
      <c r="N42" s="42"/>
      <c r="O42" s="63">
        <f>O41*$P$5</f>
        <v>0.71040000000000003</v>
      </c>
      <c r="P42" s="332"/>
      <c r="Q42" s="326"/>
      <c r="R42" s="316"/>
    </row>
    <row r="43" spans="1:19" ht="123" customHeight="1" x14ac:dyDescent="0.25">
      <c r="A43" s="329" t="s">
        <v>46</v>
      </c>
      <c r="B43" s="319">
        <v>17</v>
      </c>
      <c r="C43" s="321">
        <v>50</v>
      </c>
      <c r="D43" s="64" t="s">
        <v>65</v>
      </c>
      <c r="E43" s="47"/>
      <c r="F43" s="47"/>
      <c r="G43" s="47"/>
      <c r="H43" s="47"/>
      <c r="I43" s="47"/>
      <c r="J43" s="47"/>
      <c r="K43" s="47"/>
      <c r="L43" s="47"/>
      <c r="M43" s="47"/>
      <c r="N43" s="47"/>
      <c r="O43" s="38">
        <v>0.127</v>
      </c>
      <c r="P43" s="331"/>
      <c r="Q43" s="65"/>
      <c r="R43" s="335" t="s">
        <v>66</v>
      </c>
      <c r="S43" s="27">
        <v>0</v>
      </c>
    </row>
    <row r="44" spans="1:19" s="45" customFormat="1" ht="15" customHeight="1" x14ac:dyDescent="0.25">
      <c r="A44" s="330"/>
      <c r="B44" s="320"/>
      <c r="C44" s="322"/>
      <c r="D44" s="57" t="s">
        <v>30</v>
      </c>
      <c r="E44" s="51">
        <v>0</v>
      </c>
      <c r="F44" s="51">
        <v>0</v>
      </c>
      <c r="G44" s="51"/>
      <c r="H44" s="51"/>
      <c r="I44" s="51"/>
      <c r="J44" s="51"/>
      <c r="K44" s="51">
        <v>50</v>
      </c>
      <c r="L44" s="51"/>
      <c r="M44" s="51"/>
      <c r="N44" s="42"/>
      <c r="O44" s="49">
        <f>O43*$P$5</f>
        <v>0.56388000000000005</v>
      </c>
      <c r="P44" s="332"/>
      <c r="Q44" s="44"/>
      <c r="R44" s="336"/>
    </row>
    <row r="45" spans="1:19" ht="126" customHeight="1" x14ac:dyDescent="0.25">
      <c r="A45" s="329" t="s">
        <v>46</v>
      </c>
      <c r="B45" s="337">
        <v>18</v>
      </c>
      <c r="C45" s="339">
        <v>50</v>
      </c>
      <c r="D45" s="64" t="s">
        <v>67</v>
      </c>
      <c r="E45" s="66"/>
      <c r="F45" s="66"/>
      <c r="G45" s="66"/>
      <c r="H45" s="66"/>
      <c r="I45" s="66"/>
      <c r="J45" s="66"/>
      <c r="K45" s="66"/>
      <c r="L45" s="66"/>
      <c r="M45" s="66"/>
      <c r="N45" s="66"/>
      <c r="O45" s="38">
        <v>0.17</v>
      </c>
      <c r="P45" s="341"/>
      <c r="Q45" s="67"/>
      <c r="R45" s="316" t="s">
        <v>68</v>
      </c>
    </row>
    <row r="46" spans="1:19" ht="15" customHeight="1" x14ac:dyDescent="0.25">
      <c r="A46" s="330"/>
      <c r="B46" s="338"/>
      <c r="C46" s="340"/>
      <c r="D46" s="68" t="s">
        <v>30</v>
      </c>
      <c r="E46" s="69">
        <v>850</v>
      </c>
      <c r="F46" s="69">
        <v>50</v>
      </c>
      <c r="G46" s="69"/>
      <c r="H46" s="69">
        <v>0</v>
      </c>
      <c r="I46" s="69">
        <v>0</v>
      </c>
      <c r="J46" s="69">
        <v>1350</v>
      </c>
      <c r="K46" s="69"/>
      <c r="L46" s="66"/>
      <c r="M46" s="66"/>
      <c r="N46" s="66"/>
      <c r="O46" s="43">
        <f>O45*$P$5</f>
        <v>0.75480000000000014</v>
      </c>
      <c r="P46" s="338"/>
      <c r="Q46" s="44"/>
      <c r="R46" s="316"/>
    </row>
    <row r="47" spans="1:19" ht="36" customHeight="1" x14ac:dyDescent="0.25">
      <c r="A47" s="349" t="s">
        <v>46</v>
      </c>
      <c r="B47" s="352">
        <v>19</v>
      </c>
      <c r="C47" s="355" t="s">
        <v>69</v>
      </c>
      <c r="D47" s="358" t="s">
        <v>70</v>
      </c>
      <c r="E47" s="361"/>
      <c r="F47" s="361"/>
      <c r="G47" s="361"/>
      <c r="H47" s="361"/>
      <c r="I47" s="361"/>
      <c r="J47" s="361"/>
      <c r="K47" s="361"/>
      <c r="L47" s="70"/>
      <c r="M47" s="361"/>
      <c r="N47" s="342"/>
      <c r="O47" s="71"/>
      <c r="P47" s="72"/>
      <c r="Q47" s="73"/>
      <c r="R47" s="345" t="s">
        <v>71</v>
      </c>
    </row>
    <row r="48" spans="1:19" ht="35.25" customHeight="1" x14ac:dyDescent="0.25">
      <c r="A48" s="350"/>
      <c r="B48" s="353"/>
      <c r="C48" s="356"/>
      <c r="D48" s="359"/>
      <c r="E48" s="362"/>
      <c r="F48" s="362"/>
      <c r="G48" s="362"/>
      <c r="H48" s="362"/>
      <c r="I48" s="362"/>
      <c r="J48" s="362"/>
      <c r="K48" s="362"/>
      <c r="L48" s="74"/>
      <c r="M48" s="362"/>
      <c r="N48" s="343"/>
      <c r="O48" s="75"/>
      <c r="P48" s="72"/>
      <c r="Q48" s="76"/>
      <c r="R48" s="346"/>
    </row>
    <row r="49" spans="1:18" ht="50.25" customHeight="1" x14ac:dyDescent="0.25">
      <c r="A49" s="350"/>
      <c r="B49" s="353"/>
      <c r="C49" s="356"/>
      <c r="D49" s="360"/>
      <c r="E49" s="363"/>
      <c r="F49" s="363"/>
      <c r="G49" s="363"/>
      <c r="H49" s="363"/>
      <c r="I49" s="363"/>
      <c r="J49" s="363"/>
      <c r="K49" s="363"/>
      <c r="L49" s="77"/>
      <c r="M49" s="363"/>
      <c r="N49" s="344"/>
      <c r="O49" s="78">
        <v>0.248</v>
      </c>
      <c r="P49" s="348"/>
      <c r="Q49" s="76"/>
      <c r="R49" s="346"/>
    </row>
    <row r="50" spans="1:18" s="45" customFormat="1" ht="29.25" customHeight="1" x14ac:dyDescent="0.25">
      <c r="A50" s="351"/>
      <c r="B50" s="354"/>
      <c r="C50" s="357"/>
      <c r="D50" s="57" t="s">
        <v>30</v>
      </c>
      <c r="E50" s="79">
        <v>800</v>
      </c>
      <c r="F50" s="79">
        <v>320</v>
      </c>
      <c r="G50" s="79"/>
      <c r="H50" s="79">
        <v>0</v>
      </c>
      <c r="I50" s="79"/>
      <c r="J50" s="79"/>
      <c r="K50" s="79"/>
      <c r="L50" s="79"/>
      <c r="M50" s="79">
        <v>340</v>
      </c>
      <c r="N50" s="80"/>
      <c r="O50" s="81">
        <f>O49*P5</f>
        <v>1.1011200000000001</v>
      </c>
      <c r="P50" s="324"/>
      <c r="Q50" s="82"/>
      <c r="R50" s="347"/>
    </row>
    <row r="51" spans="1:18" ht="32.25" customHeight="1" x14ac:dyDescent="0.25">
      <c r="A51" s="349" t="s">
        <v>46</v>
      </c>
      <c r="B51" s="352">
        <v>21</v>
      </c>
      <c r="C51" s="355" t="s">
        <v>72</v>
      </c>
      <c r="D51" s="358" t="s">
        <v>73</v>
      </c>
      <c r="E51" s="361"/>
      <c r="F51" s="361"/>
      <c r="G51" s="361"/>
      <c r="H51" s="361"/>
      <c r="I51" s="361"/>
      <c r="J51" s="361"/>
      <c r="K51" s="361"/>
      <c r="L51" s="83"/>
      <c r="M51" s="342"/>
      <c r="N51" s="342"/>
      <c r="O51" s="71"/>
      <c r="P51" s="72"/>
      <c r="Q51" s="364"/>
      <c r="R51" s="345" t="s">
        <v>74</v>
      </c>
    </row>
    <row r="52" spans="1:18" ht="35.25" customHeight="1" x14ac:dyDescent="0.25">
      <c r="A52" s="350"/>
      <c r="B52" s="353"/>
      <c r="C52" s="356"/>
      <c r="D52" s="359"/>
      <c r="E52" s="362"/>
      <c r="F52" s="362"/>
      <c r="G52" s="362"/>
      <c r="H52" s="362"/>
      <c r="I52" s="362"/>
      <c r="J52" s="362"/>
      <c r="K52" s="362"/>
      <c r="L52" s="84"/>
      <c r="M52" s="343"/>
      <c r="N52" s="343"/>
      <c r="O52" s="75"/>
      <c r="P52" s="72"/>
      <c r="Q52" s="365"/>
      <c r="R52" s="346"/>
    </row>
    <row r="53" spans="1:18" ht="63" customHeight="1" x14ac:dyDescent="0.25">
      <c r="A53" s="350"/>
      <c r="B53" s="353"/>
      <c r="C53" s="356"/>
      <c r="D53" s="360"/>
      <c r="E53" s="363"/>
      <c r="F53" s="363"/>
      <c r="G53" s="363"/>
      <c r="H53" s="363"/>
      <c r="I53" s="363"/>
      <c r="J53" s="363"/>
      <c r="K53" s="363"/>
      <c r="L53" s="85"/>
      <c r="M53" s="344"/>
      <c r="N53" s="344"/>
      <c r="O53" s="78">
        <v>0.17599999999999999</v>
      </c>
      <c r="P53" s="366"/>
      <c r="Q53" s="365"/>
      <c r="R53" s="346"/>
    </row>
    <row r="54" spans="1:18" s="45" customFormat="1" ht="31.5" customHeight="1" x14ac:dyDescent="0.25">
      <c r="A54" s="351"/>
      <c r="B54" s="354"/>
      <c r="C54" s="357"/>
      <c r="D54" s="57" t="s">
        <v>30</v>
      </c>
      <c r="E54" s="79">
        <v>280</v>
      </c>
      <c r="F54" s="79">
        <v>0</v>
      </c>
      <c r="G54" s="79"/>
      <c r="H54" s="79">
        <v>0</v>
      </c>
      <c r="I54" s="79">
        <v>0</v>
      </c>
      <c r="J54" s="79">
        <v>520</v>
      </c>
      <c r="K54" s="79"/>
      <c r="L54" s="80"/>
      <c r="M54" s="52"/>
      <c r="N54" s="52"/>
      <c r="O54" s="59">
        <f>O53*$P$5</f>
        <v>0.78144000000000002</v>
      </c>
      <c r="P54" s="324"/>
      <c r="Q54" s="86"/>
      <c r="R54" s="347"/>
    </row>
    <row r="55" spans="1:18" ht="120" customHeight="1" x14ac:dyDescent="0.25">
      <c r="A55" s="329" t="s">
        <v>46</v>
      </c>
      <c r="B55" s="87">
        <v>22</v>
      </c>
      <c r="C55" s="88">
        <v>40</v>
      </c>
      <c r="D55" s="55" t="s">
        <v>75</v>
      </c>
      <c r="E55" s="47"/>
      <c r="F55" s="47"/>
      <c r="G55" s="47"/>
      <c r="H55" s="47"/>
      <c r="I55" s="47"/>
      <c r="J55" s="47"/>
      <c r="K55" s="47"/>
      <c r="L55" s="47"/>
      <c r="M55" s="47"/>
      <c r="N55" s="47"/>
      <c r="O55" s="62">
        <v>0.20200000000000001</v>
      </c>
      <c r="P55" s="89"/>
      <c r="Q55" s="325" t="s">
        <v>76</v>
      </c>
      <c r="R55" s="345" t="s">
        <v>77</v>
      </c>
    </row>
    <row r="56" spans="1:18" s="45" customFormat="1" ht="16.5" customHeight="1" x14ac:dyDescent="0.25">
      <c r="A56" s="330"/>
      <c r="B56" s="90"/>
      <c r="C56" s="91"/>
      <c r="D56" s="68" t="s">
        <v>30</v>
      </c>
      <c r="E56" s="51">
        <v>0</v>
      </c>
      <c r="F56" s="51">
        <v>540</v>
      </c>
      <c r="G56" s="51"/>
      <c r="H56" s="51"/>
      <c r="I56" s="42"/>
      <c r="J56" s="42"/>
      <c r="K56" s="42"/>
      <c r="L56" s="42"/>
      <c r="M56" s="42"/>
      <c r="N56" s="42"/>
      <c r="O56" s="92">
        <f>O55*$P$5</f>
        <v>0.89688000000000012</v>
      </c>
      <c r="P56" s="93"/>
      <c r="Q56" s="326"/>
      <c r="R56" s="347"/>
    </row>
    <row r="57" spans="1:18" ht="120" customHeight="1" x14ac:dyDescent="0.25">
      <c r="A57" s="329" t="s">
        <v>46</v>
      </c>
      <c r="B57" s="87">
        <v>23</v>
      </c>
      <c r="C57" s="88">
        <v>35</v>
      </c>
      <c r="D57" s="55" t="s">
        <v>78</v>
      </c>
      <c r="E57" s="47"/>
      <c r="F57" s="47"/>
      <c r="G57" s="47"/>
      <c r="H57" s="47"/>
      <c r="I57" s="47"/>
      <c r="J57" s="47"/>
      <c r="K57" s="47"/>
      <c r="L57" s="47"/>
      <c r="M57" s="47"/>
      <c r="N57" s="47"/>
      <c r="O57" s="94">
        <v>0.16</v>
      </c>
      <c r="P57" s="89"/>
      <c r="Q57" s="325"/>
      <c r="R57" s="345" t="s">
        <v>79</v>
      </c>
    </row>
    <row r="58" spans="1:18" s="45" customFormat="1" ht="16.5" customHeight="1" x14ac:dyDescent="0.25">
      <c r="A58" s="330"/>
      <c r="B58" s="90"/>
      <c r="C58" s="91"/>
      <c r="D58" s="68" t="s">
        <v>30</v>
      </c>
      <c r="E58" s="51">
        <v>0</v>
      </c>
      <c r="F58" s="51">
        <v>405</v>
      </c>
      <c r="G58" s="51"/>
      <c r="H58" s="51"/>
      <c r="I58" s="51"/>
      <c r="J58" s="42"/>
      <c r="K58" s="42"/>
      <c r="L58" s="42"/>
      <c r="M58" s="42"/>
      <c r="N58" s="42"/>
      <c r="O58" s="49">
        <f>O57*$P$5</f>
        <v>0.71040000000000003</v>
      </c>
      <c r="P58" s="93"/>
      <c r="Q58" s="326"/>
      <c r="R58" s="347"/>
    </row>
    <row r="59" spans="1:18" ht="120" customHeight="1" x14ac:dyDescent="0.25">
      <c r="A59" s="329" t="s">
        <v>46</v>
      </c>
      <c r="B59" s="87">
        <v>24</v>
      </c>
      <c r="C59" s="88">
        <v>35</v>
      </c>
      <c r="D59" s="55" t="s">
        <v>80</v>
      </c>
      <c r="E59" s="47"/>
      <c r="F59" s="47"/>
      <c r="G59" s="47"/>
      <c r="H59" s="47"/>
      <c r="I59" s="47"/>
      <c r="J59" s="47"/>
      <c r="K59" s="47"/>
      <c r="L59" s="47"/>
      <c r="M59" s="47"/>
      <c r="N59" s="47"/>
      <c r="O59" s="62">
        <v>0.23300000000000001</v>
      </c>
      <c r="P59" s="89"/>
      <c r="Q59" s="325" t="s">
        <v>81</v>
      </c>
      <c r="R59" s="345" t="s">
        <v>82</v>
      </c>
    </row>
    <row r="60" spans="1:18" s="45" customFormat="1" ht="16.5" customHeight="1" x14ac:dyDescent="0.25">
      <c r="A60" s="330"/>
      <c r="B60" s="90"/>
      <c r="C60" s="91"/>
      <c r="D60" s="68" t="s">
        <v>30</v>
      </c>
      <c r="E60" s="42"/>
      <c r="F60" s="42"/>
      <c r="G60" s="42"/>
      <c r="H60" s="42"/>
      <c r="I60" s="42"/>
      <c r="J60" s="42"/>
      <c r="K60" s="51">
        <v>405</v>
      </c>
      <c r="L60" s="51"/>
      <c r="M60" s="51"/>
      <c r="N60" s="51">
        <v>0</v>
      </c>
      <c r="O60" s="95">
        <f>O59*$P$5</f>
        <v>1.0345200000000001</v>
      </c>
      <c r="P60" s="93"/>
      <c r="Q60" s="326"/>
      <c r="R60" s="347"/>
    </row>
    <row r="61" spans="1:18" s="103" customFormat="1" ht="15" customHeight="1" x14ac:dyDescent="0.25">
      <c r="A61" s="96"/>
      <c r="B61" s="97"/>
      <c r="C61" s="98"/>
      <c r="D61" s="99"/>
      <c r="E61" s="100"/>
      <c r="F61" s="100"/>
      <c r="G61" s="100"/>
      <c r="H61" s="100"/>
      <c r="I61" s="100"/>
      <c r="J61" s="100"/>
      <c r="K61" s="100"/>
      <c r="L61" s="100"/>
      <c r="M61" s="100"/>
      <c r="N61" s="100"/>
      <c r="O61" s="101"/>
      <c r="P61" s="101"/>
      <c r="Q61" s="97"/>
      <c r="R61" s="102"/>
    </row>
    <row r="62" spans="1:18" ht="22.5" x14ac:dyDescent="0.25">
      <c r="B62" s="300" t="s">
        <v>83</v>
      </c>
      <c r="C62" s="300"/>
      <c r="D62" s="300"/>
      <c r="E62" s="300"/>
      <c r="F62" s="300"/>
      <c r="G62" s="300"/>
      <c r="H62" s="300"/>
      <c r="I62" s="300"/>
      <c r="J62" s="300"/>
      <c r="K62" s="300"/>
      <c r="L62" s="300"/>
      <c r="M62" s="300"/>
      <c r="N62" s="300"/>
      <c r="O62" s="300"/>
      <c r="P62" s="300"/>
      <c r="Q62" s="300"/>
      <c r="R62" s="300"/>
    </row>
    <row r="63" spans="1:18" ht="27.75" customHeight="1" x14ac:dyDescent="0.25">
      <c r="B63" s="301" t="s">
        <v>8</v>
      </c>
      <c r="C63" s="367" t="s">
        <v>9</v>
      </c>
      <c r="D63" s="305" t="s">
        <v>10</v>
      </c>
      <c r="E63" s="307" t="s">
        <v>11</v>
      </c>
      <c r="F63" s="308"/>
      <c r="G63" s="308"/>
      <c r="H63" s="308"/>
      <c r="I63" s="308"/>
      <c r="J63" s="308"/>
      <c r="K63" s="308"/>
      <c r="L63" s="308"/>
      <c r="M63" s="308"/>
      <c r="N63" s="309"/>
      <c r="O63" s="33" t="s">
        <v>12</v>
      </c>
      <c r="P63" s="310" t="s">
        <v>13</v>
      </c>
      <c r="Q63" s="369" t="s">
        <v>84</v>
      </c>
      <c r="R63" s="314" t="s">
        <v>15</v>
      </c>
    </row>
    <row r="64" spans="1:18" ht="27.75" customHeight="1" x14ac:dyDescent="0.25">
      <c r="B64" s="302"/>
      <c r="C64" s="368"/>
      <c r="D64" s="306"/>
      <c r="E64" s="34" t="s">
        <v>16</v>
      </c>
      <c r="F64" s="34" t="s">
        <v>17</v>
      </c>
      <c r="G64" s="34" t="s">
        <v>18</v>
      </c>
      <c r="H64" s="34" t="s">
        <v>19</v>
      </c>
      <c r="I64" s="34" t="s">
        <v>85</v>
      </c>
      <c r="J64" s="34" t="s">
        <v>21</v>
      </c>
      <c r="K64" s="34" t="s">
        <v>86</v>
      </c>
      <c r="L64" s="34"/>
      <c r="M64" s="34" t="s">
        <v>24</v>
      </c>
      <c r="N64" s="34" t="s">
        <v>25</v>
      </c>
      <c r="O64" s="35" t="s">
        <v>26</v>
      </c>
      <c r="P64" s="311"/>
      <c r="Q64" s="320"/>
      <c r="R64" s="315"/>
    </row>
    <row r="65" spans="1:23" ht="123" customHeight="1" x14ac:dyDescent="0.25">
      <c r="A65" s="329" t="s">
        <v>46</v>
      </c>
      <c r="B65" s="319">
        <v>25</v>
      </c>
      <c r="C65" s="321">
        <v>25</v>
      </c>
      <c r="D65" s="55" t="s">
        <v>87</v>
      </c>
      <c r="E65" s="47"/>
      <c r="F65" s="47"/>
      <c r="G65" s="47"/>
      <c r="H65" s="47"/>
      <c r="I65" s="47"/>
      <c r="J65" s="47"/>
      <c r="K65" s="47"/>
      <c r="L65" s="47"/>
      <c r="M65" s="47"/>
      <c r="N65" s="47"/>
      <c r="O65" s="62">
        <v>0.5</v>
      </c>
      <c r="P65" s="104">
        <v>0.33200000000000002</v>
      </c>
      <c r="Q65" s="325" t="s">
        <v>88</v>
      </c>
      <c r="R65" s="316" t="s">
        <v>89</v>
      </c>
    </row>
    <row r="66" spans="1:23" s="45" customFormat="1" ht="15" customHeight="1" x14ac:dyDescent="0.25">
      <c r="A66" s="330"/>
      <c r="B66" s="320"/>
      <c r="C66" s="322"/>
      <c r="D66" s="57" t="s">
        <v>30</v>
      </c>
      <c r="E66" s="51">
        <v>600</v>
      </c>
      <c r="F66" s="51">
        <v>0</v>
      </c>
      <c r="G66" s="51"/>
      <c r="H66" s="51"/>
      <c r="I66" s="51"/>
      <c r="J66" s="51"/>
      <c r="K66" s="51"/>
      <c r="L66" s="51"/>
      <c r="M66" s="51"/>
      <c r="N66" s="42"/>
      <c r="O66" s="63">
        <f>O65*$P$5</f>
        <v>2.2200000000000002</v>
      </c>
      <c r="P66" s="105">
        <f>P65*$P$5</f>
        <v>1.4740800000000003</v>
      </c>
      <c r="Q66" s="326"/>
      <c r="R66" s="316"/>
    </row>
    <row r="67" spans="1:23" s="108" customFormat="1" ht="123" customHeight="1" x14ac:dyDescent="0.25">
      <c r="A67" s="329" t="s">
        <v>46</v>
      </c>
      <c r="B67" s="319">
        <v>27</v>
      </c>
      <c r="C67" s="321">
        <v>100</v>
      </c>
      <c r="D67" s="106" t="s">
        <v>90</v>
      </c>
      <c r="E67" s="107"/>
      <c r="F67" s="107"/>
      <c r="G67" s="107"/>
      <c r="H67" s="107"/>
      <c r="I67" s="107"/>
      <c r="J67" s="107"/>
      <c r="K67" s="107"/>
      <c r="L67" s="107"/>
      <c r="M67" s="107"/>
      <c r="N67" s="107"/>
      <c r="O67" s="38">
        <v>0.44800000000000001</v>
      </c>
      <c r="P67" s="104">
        <v>0.33200000000000002</v>
      </c>
      <c r="Q67" s="370"/>
      <c r="R67" s="316" t="s">
        <v>91</v>
      </c>
    </row>
    <row r="68" spans="1:23" s="45" customFormat="1" ht="15" customHeight="1" x14ac:dyDescent="0.25">
      <c r="A68" s="330"/>
      <c r="B68" s="320"/>
      <c r="C68" s="322"/>
      <c r="D68" s="57" t="s">
        <v>30</v>
      </c>
      <c r="E68" s="51">
        <v>400</v>
      </c>
      <c r="F68" s="51">
        <v>600</v>
      </c>
      <c r="G68" s="51"/>
      <c r="H68" s="51">
        <v>200</v>
      </c>
      <c r="I68" s="51"/>
      <c r="J68" s="51"/>
      <c r="K68" s="51">
        <v>0</v>
      </c>
      <c r="L68" s="51"/>
      <c r="M68" s="51">
        <v>800</v>
      </c>
      <c r="N68" s="42"/>
      <c r="O68" s="49">
        <f>O67*$P$5</f>
        <v>1.9891200000000002</v>
      </c>
      <c r="P68" s="105">
        <f>P67*$P$5</f>
        <v>1.4740800000000003</v>
      </c>
      <c r="Q68" s="320"/>
      <c r="R68" s="316"/>
    </row>
    <row r="69" spans="1:23" ht="126" customHeight="1" x14ac:dyDescent="0.25">
      <c r="A69" s="375" t="s">
        <v>92</v>
      </c>
      <c r="B69" s="319">
        <v>28</v>
      </c>
      <c r="C69" s="321">
        <v>10</v>
      </c>
      <c r="D69" s="55" t="s">
        <v>93</v>
      </c>
      <c r="E69" s="34"/>
      <c r="F69" s="34"/>
      <c r="G69" s="34"/>
      <c r="H69" s="34"/>
      <c r="I69" s="34"/>
      <c r="J69" s="34"/>
      <c r="K69" s="34"/>
      <c r="L69" s="34"/>
      <c r="M69" s="34"/>
      <c r="N69" s="34"/>
      <c r="O69" s="62">
        <v>0.27</v>
      </c>
      <c r="P69" s="331"/>
      <c r="Q69" s="325" t="s">
        <v>94</v>
      </c>
      <c r="R69" s="316" t="s">
        <v>95</v>
      </c>
    </row>
    <row r="70" spans="1:23" s="109" customFormat="1" ht="15" customHeight="1" x14ac:dyDescent="0.25">
      <c r="A70" s="376"/>
      <c r="B70" s="320"/>
      <c r="C70" s="377"/>
      <c r="D70" s="68" t="s">
        <v>30</v>
      </c>
      <c r="E70" s="53"/>
      <c r="F70" s="53">
        <v>200</v>
      </c>
      <c r="G70" s="53"/>
      <c r="H70" s="53"/>
      <c r="I70" s="53"/>
      <c r="J70" s="53"/>
      <c r="K70" s="53"/>
      <c r="L70" s="53"/>
      <c r="M70" s="53">
        <v>0</v>
      </c>
      <c r="N70" s="47"/>
      <c r="O70" s="63">
        <f>O69*$P$5</f>
        <v>1.1988000000000001</v>
      </c>
      <c r="P70" s="332"/>
      <c r="Q70" s="326"/>
      <c r="R70" s="316"/>
    </row>
    <row r="71" spans="1:23" s="103" customFormat="1" ht="15" customHeight="1" x14ac:dyDescent="0.25">
      <c r="A71" s="96"/>
      <c r="B71" s="97"/>
      <c r="C71" s="98"/>
      <c r="D71" s="99"/>
      <c r="E71" s="100"/>
      <c r="F71" s="100"/>
      <c r="G71" s="100"/>
      <c r="H71" s="100"/>
      <c r="I71" s="100"/>
      <c r="J71" s="100"/>
      <c r="K71" s="100"/>
      <c r="L71" s="100"/>
      <c r="M71" s="100"/>
      <c r="N71" s="100"/>
      <c r="O71" s="101"/>
      <c r="P71" s="101"/>
      <c r="Q71" s="97"/>
      <c r="R71" s="102"/>
    </row>
    <row r="72" spans="1:23" ht="22.5" x14ac:dyDescent="0.25">
      <c r="B72" s="300" t="s">
        <v>96</v>
      </c>
      <c r="C72" s="300"/>
      <c r="D72" s="300"/>
      <c r="E72" s="300"/>
      <c r="F72" s="300"/>
      <c r="G72" s="300"/>
      <c r="H72" s="300"/>
      <c r="I72" s="300"/>
      <c r="J72" s="300"/>
      <c r="K72" s="300"/>
      <c r="L72" s="300"/>
      <c r="M72" s="300"/>
      <c r="N72" s="300"/>
      <c r="O72" s="300"/>
      <c r="P72" s="300"/>
      <c r="Q72" s="300"/>
      <c r="R72" s="300"/>
    </row>
    <row r="73" spans="1:23" ht="27.75" customHeight="1" x14ac:dyDescent="0.25">
      <c r="B73" s="301" t="s">
        <v>8</v>
      </c>
      <c r="C73" s="371" t="s">
        <v>9</v>
      </c>
      <c r="D73" s="305" t="s">
        <v>10</v>
      </c>
      <c r="E73" s="307" t="s">
        <v>11</v>
      </c>
      <c r="F73" s="308"/>
      <c r="G73" s="308"/>
      <c r="H73" s="308"/>
      <c r="I73" s="308"/>
      <c r="J73" s="308"/>
      <c r="K73" s="308"/>
      <c r="L73" s="308"/>
      <c r="M73" s="308"/>
      <c r="N73" s="309"/>
      <c r="O73" s="33" t="s">
        <v>12</v>
      </c>
      <c r="P73" s="310" t="s">
        <v>13</v>
      </c>
      <c r="Q73" s="369" t="s">
        <v>84</v>
      </c>
      <c r="R73" s="373" t="s">
        <v>15</v>
      </c>
    </row>
    <row r="74" spans="1:23" ht="27.75" customHeight="1" x14ac:dyDescent="0.25">
      <c r="B74" s="302"/>
      <c r="C74" s="372"/>
      <c r="D74" s="306"/>
      <c r="E74" s="34" t="s">
        <v>16</v>
      </c>
      <c r="F74" s="34" t="s">
        <v>17</v>
      </c>
      <c r="G74" s="34" t="s">
        <v>18</v>
      </c>
      <c r="H74" s="34" t="s">
        <v>19</v>
      </c>
      <c r="I74" s="34" t="s">
        <v>85</v>
      </c>
      <c r="J74" s="34" t="s">
        <v>21</v>
      </c>
      <c r="K74" s="34" t="s">
        <v>86</v>
      </c>
      <c r="L74" s="34"/>
      <c r="M74" s="34" t="s">
        <v>24</v>
      </c>
      <c r="N74" s="34" t="s">
        <v>25</v>
      </c>
      <c r="O74" s="35" t="s">
        <v>26</v>
      </c>
      <c r="P74" s="311"/>
      <c r="Q74" s="320"/>
      <c r="R74" s="374"/>
    </row>
    <row r="75" spans="1:23" s="108" customFormat="1" ht="29.25" customHeight="1" x14ac:dyDescent="0.35">
      <c r="A75" s="349" t="s">
        <v>46</v>
      </c>
      <c r="B75" s="388">
        <v>31</v>
      </c>
      <c r="C75" s="391">
        <v>50</v>
      </c>
      <c r="D75" s="394" t="s">
        <v>97</v>
      </c>
      <c r="E75" s="378"/>
      <c r="F75" s="378"/>
      <c r="G75" s="378"/>
      <c r="H75" s="378"/>
      <c r="I75" s="378"/>
      <c r="J75" s="378"/>
      <c r="K75" s="378"/>
      <c r="L75" s="37"/>
      <c r="M75" s="378"/>
      <c r="N75" s="378"/>
      <c r="O75" s="110"/>
      <c r="P75" s="111"/>
      <c r="Q75" s="112"/>
      <c r="R75" s="345" t="s">
        <v>98</v>
      </c>
    </row>
    <row r="76" spans="1:23" s="108" customFormat="1" ht="30" customHeight="1" x14ac:dyDescent="0.25">
      <c r="A76" s="350"/>
      <c r="B76" s="389"/>
      <c r="C76" s="392"/>
      <c r="D76" s="395"/>
      <c r="E76" s="379"/>
      <c r="F76" s="379"/>
      <c r="G76" s="379"/>
      <c r="H76" s="379"/>
      <c r="I76" s="379"/>
      <c r="J76" s="379"/>
      <c r="K76" s="379"/>
      <c r="L76" s="113"/>
      <c r="M76" s="379"/>
      <c r="N76" s="379"/>
      <c r="O76" s="114"/>
      <c r="P76" s="111"/>
      <c r="Q76" s="325"/>
      <c r="R76" s="346"/>
    </row>
    <row r="77" spans="1:23" s="109" customFormat="1" ht="66" customHeight="1" x14ac:dyDescent="0.25">
      <c r="A77" s="350"/>
      <c r="B77" s="389"/>
      <c r="C77" s="392"/>
      <c r="D77" s="396"/>
      <c r="E77" s="380"/>
      <c r="F77" s="380"/>
      <c r="G77" s="380"/>
      <c r="H77" s="380"/>
      <c r="I77" s="380"/>
      <c r="J77" s="380"/>
      <c r="K77" s="380"/>
      <c r="L77" s="115"/>
      <c r="M77" s="380"/>
      <c r="N77" s="380"/>
      <c r="O77" s="116">
        <v>0.67</v>
      </c>
      <c r="P77" s="381"/>
      <c r="Q77" s="326"/>
      <c r="R77" s="346"/>
    </row>
    <row r="78" spans="1:23" s="119" customFormat="1" ht="33" customHeight="1" x14ac:dyDescent="0.3">
      <c r="A78" s="351"/>
      <c r="B78" s="390"/>
      <c r="C78" s="393"/>
      <c r="D78" s="40" t="s">
        <v>30</v>
      </c>
      <c r="E78" s="51">
        <v>266</v>
      </c>
      <c r="F78" s="51">
        <v>205</v>
      </c>
      <c r="G78" s="51"/>
      <c r="H78" s="51"/>
      <c r="I78" s="51"/>
      <c r="J78" s="51"/>
      <c r="K78" s="51"/>
      <c r="L78" s="51"/>
      <c r="M78" s="51">
        <v>339</v>
      </c>
      <c r="N78" s="51">
        <v>308</v>
      </c>
      <c r="O78" s="117">
        <f>O77*$P$5</f>
        <v>2.9748000000000006</v>
      </c>
      <c r="P78" s="382"/>
      <c r="Q78" s="118"/>
      <c r="R78" s="347"/>
    </row>
    <row r="79" spans="1:23" ht="103.5" hidden="1" customHeight="1" x14ac:dyDescent="0.25">
      <c r="A79" s="383" t="s">
        <v>99</v>
      </c>
      <c r="B79" s="319">
        <v>30</v>
      </c>
      <c r="C79" s="321">
        <v>10</v>
      </c>
      <c r="D79" s="120" t="s">
        <v>100</v>
      </c>
      <c r="E79" s="385"/>
      <c r="F79" s="386"/>
      <c r="G79" s="386"/>
      <c r="H79" s="386"/>
      <c r="I79" s="386"/>
      <c r="J79" s="386"/>
      <c r="K79" s="386"/>
      <c r="L79" s="386"/>
      <c r="M79" s="386"/>
      <c r="N79" s="387"/>
      <c r="O79" s="121">
        <v>0.77600000000000002</v>
      </c>
      <c r="P79" s="331"/>
      <c r="Q79" s="370">
        <f>SUM(E80:N80)</f>
        <v>0</v>
      </c>
      <c r="R79" s="316" t="s">
        <v>101</v>
      </c>
      <c r="W79" s="122"/>
    </row>
    <row r="80" spans="1:23" ht="23.25" hidden="1" customHeight="1" x14ac:dyDescent="0.25">
      <c r="A80" s="384"/>
      <c r="B80" s="320"/>
      <c r="C80" s="322"/>
      <c r="D80" s="68" t="s">
        <v>30</v>
      </c>
      <c r="E80" s="397">
        <v>0</v>
      </c>
      <c r="F80" s="398"/>
      <c r="G80" s="398"/>
      <c r="H80" s="398"/>
      <c r="I80" s="398"/>
      <c r="J80" s="398"/>
      <c r="K80" s="398"/>
      <c r="L80" s="398"/>
      <c r="M80" s="398"/>
      <c r="N80" s="399"/>
      <c r="O80" s="123">
        <f>O79*$P$5</f>
        <v>3.4454400000000005</v>
      </c>
      <c r="P80" s="332"/>
      <c r="Q80" s="320"/>
      <c r="R80" s="316"/>
    </row>
    <row r="81" spans="1:22" s="108" customFormat="1" ht="29.25" customHeight="1" x14ac:dyDescent="0.35">
      <c r="A81" s="349" t="s">
        <v>46</v>
      </c>
      <c r="B81" s="388">
        <v>31</v>
      </c>
      <c r="C81" s="391">
        <v>50</v>
      </c>
      <c r="D81" s="394" t="s">
        <v>102</v>
      </c>
      <c r="E81" s="378"/>
      <c r="F81" s="378"/>
      <c r="G81" s="378"/>
      <c r="H81" s="378"/>
      <c r="I81" s="378"/>
      <c r="J81" s="378"/>
      <c r="K81" s="378"/>
      <c r="L81" s="37"/>
      <c r="M81" s="378"/>
      <c r="N81" s="378"/>
      <c r="O81" s="110"/>
      <c r="P81" s="111"/>
      <c r="Q81" s="112"/>
      <c r="R81" s="345" t="s">
        <v>103</v>
      </c>
    </row>
    <row r="82" spans="1:22" s="108" customFormat="1" ht="30" customHeight="1" x14ac:dyDescent="0.3">
      <c r="A82" s="350"/>
      <c r="B82" s="389"/>
      <c r="C82" s="392"/>
      <c r="D82" s="395"/>
      <c r="E82" s="379"/>
      <c r="F82" s="379"/>
      <c r="G82" s="379"/>
      <c r="H82" s="379"/>
      <c r="I82" s="379"/>
      <c r="J82" s="379"/>
      <c r="K82" s="379"/>
      <c r="L82" s="113"/>
      <c r="M82" s="379"/>
      <c r="N82" s="379"/>
      <c r="O82" s="114"/>
      <c r="P82" s="111"/>
      <c r="Q82" s="124"/>
      <c r="R82" s="346"/>
    </row>
    <row r="83" spans="1:22" s="109" customFormat="1" ht="66" customHeight="1" x14ac:dyDescent="0.3">
      <c r="A83" s="350"/>
      <c r="B83" s="389"/>
      <c r="C83" s="392"/>
      <c r="D83" s="396"/>
      <c r="E83" s="380"/>
      <c r="F83" s="380"/>
      <c r="G83" s="380"/>
      <c r="H83" s="380"/>
      <c r="I83" s="380"/>
      <c r="J83" s="380"/>
      <c r="K83" s="380"/>
      <c r="L83" s="115"/>
      <c r="M83" s="380"/>
      <c r="N83" s="380"/>
      <c r="O83" s="116">
        <v>0.28899999999999998</v>
      </c>
      <c r="P83" s="381"/>
      <c r="Q83" s="124"/>
      <c r="R83" s="346"/>
    </row>
    <row r="84" spans="1:22" s="119" customFormat="1" ht="33" customHeight="1" x14ac:dyDescent="0.3">
      <c r="A84" s="351"/>
      <c r="B84" s="390"/>
      <c r="C84" s="393"/>
      <c r="D84" s="40" t="s">
        <v>30</v>
      </c>
      <c r="E84" s="51">
        <v>1300</v>
      </c>
      <c r="F84" s="51">
        <v>1000</v>
      </c>
      <c r="G84" s="51">
        <v>200</v>
      </c>
      <c r="H84" s="51"/>
      <c r="I84" s="51">
        <v>200</v>
      </c>
      <c r="J84" s="51"/>
      <c r="K84" s="51"/>
      <c r="L84" s="51"/>
      <c r="M84" s="51"/>
      <c r="N84" s="51">
        <v>1000</v>
      </c>
      <c r="O84" s="117">
        <f>O83*$P$5</f>
        <v>1.2831600000000001</v>
      </c>
      <c r="P84" s="382"/>
      <c r="Q84" s="118"/>
      <c r="R84" s="347"/>
    </row>
    <row r="85" spans="1:22" s="108" customFormat="1" ht="29.25" customHeight="1" x14ac:dyDescent="0.35">
      <c r="A85" s="349" t="s">
        <v>46</v>
      </c>
      <c r="B85" s="388">
        <v>31</v>
      </c>
      <c r="C85" s="391">
        <v>50</v>
      </c>
      <c r="D85" s="394" t="s">
        <v>104</v>
      </c>
      <c r="E85" s="378"/>
      <c r="F85" s="37"/>
      <c r="G85" s="378"/>
      <c r="H85" s="378"/>
      <c r="I85" s="378"/>
      <c r="J85" s="378"/>
      <c r="K85" s="378"/>
      <c r="L85" s="37"/>
      <c r="M85" s="378"/>
      <c r="N85" s="378"/>
      <c r="O85" s="110"/>
      <c r="P85" s="111"/>
      <c r="Q85" s="112"/>
      <c r="R85" s="345" t="s">
        <v>105</v>
      </c>
    </row>
    <row r="86" spans="1:22" s="108" customFormat="1" ht="30" customHeight="1" x14ac:dyDescent="0.3">
      <c r="A86" s="350"/>
      <c r="B86" s="389"/>
      <c r="C86" s="392"/>
      <c r="D86" s="395"/>
      <c r="E86" s="379"/>
      <c r="F86" s="113"/>
      <c r="G86" s="379"/>
      <c r="H86" s="379"/>
      <c r="I86" s="379"/>
      <c r="J86" s="379"/>
      <c r="K86" s="379"/>
      <c r="L86" s="113"/>
      <c r="M86" s="379"/>
      <c r="N86" s="379"/>
      <c r="O86" s="114"/>
      <c r="P86" s="111"/>
      <c r="Q86" s="124"/>
      <c r="R86" s="346"/>
    </row>
    <row r="87" spans="1:22" s="109" customFormat="1" ht="66" customHeight="1" x14ac:dyDescent="0.3">
      <c r="A87" s="350"/>
      <c r="B87" s="389"/>
      <c r="C87" s="392"/>
      <c r="D87" s="396"/>
      <c r="E87" s="380"/>
      <c r="F87" s="115"/>
      <c r="G87" s="380"/>
      <c r="H87" s="380"/>
      <c r="I87" s="380"/>
      <c r="J87" s="380"/>
      <c r="K87" s="380"/>
      <c r="L87" s="115"/>
      <c r="M87" s="380"/>
      <c r="N87" s="380"/>
      <c r="O87" s="116">
        <v>0.7</v>
      </c>
      <c r="P87" s="381"/>
      <c r="Q87" s="124"/>
      <c r="R87" s="346"/>
      <c r="T87"/>
    </row>
    <row r="88" spans="1:22" s="119" customFormat="1" ht="33" customHeight="1" x14ac:dyDescent="0.3">
      <c r="A88" s="351"/>
      <c r="B88" s="390"/>
      <c r="C88" s="393"/>
      <c r="D88" s="40" t="s">
        <v>30</v>
      </c>
      <c r="E88" s="51">
        <v>300</v>
      </c>
      <c r="F88" s="51">
        <v>300</v>
      </c>
      <c r="G88" s="51"/>
      <c r="H88" s="51">
        <v>200</v>
      </c>
      <c r="I88" s="51">
        <v>200</v>
      </c>
      <c r="J88" s="51"/>
      <c r="K88" s="51"/>
      <c r="L88" s="51"/>
      <c r="M88" s="51"/>
      <c r="N88" s="51"/>
      <c r="O88" s="117">
        <f>O87*$P$5</f>
        <v>3.1080000000000001</v>
      </c>
      <c r="P88" s="382"/>
      <c r="Q88" s="118"/>
      <c r="R88" s="347"/>
    </row>
    <row r="89" spans="1:22" s="108" customFormat="1" ht="29.25" customHeight="1" x14ac:dyDescent="0.35">
      <c r="A89" s="349" t="s">
        <v>46</v>
      </c>
      <c r="B89" s="388">
        <v>31</v>
      </c>
      <c r="C89" s="391">
        <v>50</v>
      </c>
      <c r="D89" s="394" t="s">
        <v>106</v>
      </c>
      <c r="E89" s="378"/>
      <c r="F89" s="37"/>
      <c r="G89" s="378"/>
      <c r="H89" s="378"/>
      <c r="I89" s="378"/>
      <c r="J89" s="378"/>
      <c r="K89" s="378"/>
      <c r="L89" s="37"/>
      <c r="M89" s="378"/>
      <c r="N89" s="378"/>
      <c r="O89" s="110"/>
      <c r="P89" s="111"/>
      <c r="Q89" s="112"/>
      <c r="R89" s="345" t="s">
        <v>107</v>
      </c>
    </row>
    <row r="90" spans="1:22" s="108" customFormat="1" ht="30" customHeight="1" x14ac:dyDescent="0.3">
      <c r="A90" s="350"/>
      <c r="B90" s="389"/>
      <c r="C90" s="392"/>
      <c r="D90" s="395"/>
      <c r="E90" s="379"/>
      <c r="F90" s="113"/>
      <c r="G90" s="379"/>
      <c r="H90" s="379"/>
      <c r="I90" s="379"/>
      <c r="J90" s="379"/>
      <c r="K90" s="379"/>
      <c r="L90" s="113"/>
      <c r="M90" s="379"/>
      <c r="N90" s="379"/>
      <c r="O90" s="114"/>
      <c r="P90" s="111"/>
      <c r="Q90" s="124"/>
      <c r="R90" s="346"/>
    </row>
    <row r="91" spans="1:22" s="109" customFormat="1" ht="66" customHeight="1" x14ac:dyDescent="0.3">
      <c r="A91" s="350"/>
      <c r="B91" s="389"/>
      <c r="C91" s="392"/>
      <c r="D91" s="396"/>
      <c r="E91" s="380"/>
      <c r="F91" s="115"/>
      <c r="G91" s="380"/>
      <c r="H91" s="380"/>
      <c r="I91" s="380"/>
      <c r="J91" s="380"/>
      <c r="K91" s="380"/>
      <c r="L91" s="115"/>
      <c r="M91" s="380"/>
      <c r="N91" s="380"/>
      <c r="O91" s="116">
        <v>0.499</v>
      </c>
      <c r="P91" s="381"/>
      <c r="Q91" s="124"/>
      <c r="R91" s="346"/>
      <c r="U91"/>
    </row>
    <row r="92" spans="1:22" s="119" customFormat="1" ht="33" customHeight="1" x14ac:dyDescent="0.3">
      <c r="A92" s="351"/>
      <c r="B92" s="390"/>
      <c r="C92" s="393"/>
      <c r="D92" s="40" t="s">
        <v>30</v>
      </c>
      <c r="E92" s="51"/>
      <c r="F92" s="51"/>
      <c r="G92" s="51">
        <v>500</v>
      </c>
      <c r="H92" s="51"/>
      <c r="I92" s="51"/>
      <c r="J92" s="51"/>
      <c r="K92" s="51">
        <v>500</v>
      </c>
      <c r="L92" s="51"/>
      <c r="M92" s="51"/>
      <c r="N92" s="51"/>
      <c r="O92" s="117">
        <f>O91*$P$5</f>
        <v>2.21556</v>
      </c>
      <c r="P92" s="382"/>
      <c r="Q92" s="118"/>
      <c r="R92" s="347"/>
      <c r="U92"/>
    </row>
    <row r="93" spans="1:22" s="108" customFormat="1" ht="29.25" customHeight="1" x14ac:dyDescent="0.35">
      <c r="A93" s="349" t="s">
        <v>46</v>
      </c>
      <c r="B93" s="388">
        <v>31</v>
      </c>
      <c r="C93" s="391">
        <v>50</v>
      </c>
      <c r="D93" s="394" t="s">
        <v>108</v>
      </c>
      <c r="E93" s="378"/>
      <c r="F93" s="37"/>
      <c r="G93" s="378"/>
      <c r="H93" s="378"/>
      <c r="I93" s="378"/>
      <c r="J93" s="378"/>
      <c r="K93" s="378"/>
      <c r="L93" s="37"/>
      <c r="M93" s="378"/>
      <c r="N93" s="378"/>
      <c r="O93" s="110"/>
      <c r="P93" s="111"/>
      <c r="Q93" s="112"/>
      <c r="R93" s="345" t="s">
        <v>109</v>
      </c>
      <c r="V93"/>
    </row>
    <row r="94" spans="1:22" s="108" customFormat="1" ht="30" customHeight="1" x14ac:dyDescent="0.3">
      <c r="A94" s="350"/>
      <c r="B94" s="389"/>
      <c r="C94" s="392"/>
      <c r="D94" s="395"/>
      <c r="E94" s="379"/>
      <c r="F94" s="113"/>
      <c r="G94" s="379"/>
      <c r="H94" s="379"/>
      <c r="I94" s="379"/>
      <c r="J94" s="379"/>
      <c r="K94" s="379"/>
      <c r="L94" s="113"/>
      <c r="M94" s="379"/>
      <c r="N94" s="379"/>
      <c r="O94" s="114"/>
      <c r="P94" s="111"/>
      <c r="Q94" s="124"/>
      <c r="R94" s="346"/>
    </row>
    <row r="95" spans="1:22" s="109" customFormat="1" ht="66" customHeight="1" x14ac:dyDescent="0.3">
      <c r="A95" s="350"/>
      <c r="B95" s="389"/>
      <c r="C95" s="392"/>
      <c r="D95" s="396"/>
      <c r="E95" s="380"/>
      <c r="F95" s="115"/>
      <c r="G95" s="380"/>
      <c r="H95" s="380"/>
      <c r="I95" s="380"/>
      <c r="J95" s="380"/>
      <c r="K95" s="380"/>
      <c r="L95" s="115"/>
      <c r="M95" s="380"/>
      <c r="N95" s="380"/>
      <c r="O95" s="116">
        <v>0.65</v>
      </c>
      <c r="P95" s="381"/>
      <c r="Q95" s="124"/>
      <c r="R95" s="346"/>
      <c r="U95"/>
    </row>
    <row r="96" spans="1:22" s="119" customFormat="1" ht="33" customHeight="1" x14ac:dyDescent="0.3">
      <c r="A96" s="351"/>
      <c r="B96" s="390"/>
      <c r="C96" s="393"/>
      <c r="D96" s="40" t="s">
        <v>30</v>
      </c>
      <c r="E96" s="51">
        <v>500</v>
      </c>
      <c r="F96" s="51">
        <v>500</v>
      </c>
      <c r="G96" s="51"/>
      <c r="H96" s="51"/>
      <c r="I96" s="51"/>
      <c r="J96" s="51"/>
      <c r="K96" s="51"/>
      <c r="L96" s="51"/>
      <c r="M96" s="51"/>
      <c r="N96" s="51">
        <v>500</v>
      </c>
      <c r="O96" s="117">
        <f>O95*$P$5</f>
        <v>2.8860000000000006</v>
      </c>
      <c r="P96" s="382"/>
      <c r="Q96" s="118"/>
      <c r="R96" s="347"/>
      <c r="T96"/>
    </row>
    <row r="97" spans="1:18" s="108" customFormat="1" ht="29.25" customHeight="1" x14ac:dyDescent="0.25">
      <c r="A97" s="349" t="s">
        <v>46</v>
      </c>
      <c r="B97" s="388">
        <v>32</v>
      </c>
      <c r="C97" s="391">
        <v>50</v>
      </c>
      <c r="D97" s="394" t="s">
        <v>110</v>
      </c>
      <c r="E97" s="378"/>
      <c r="F97" s="378"/>
      <c r="G97" s="378"/>
      <c r="H97" s="378"/>
      <c r="I97" s="378"/>
      <c r="J97" s="378"/>
      <c r="K97" s="378"/>
      <c r="L97" s="37"/>
      <c r="M97" s="378"/>
      <c r="N97" s="378"/>
      <c r="O97" s="110"/>
      <c r="P97" s="111"/>
      <c r="Q97" s="400"/>
      <c r="R97" s="345" t="s">
        <v>111</v>
      </c>
    </row>
    <row r="98" spans="1:18" s="108" customFormat="1" ht="30" customHeight="1" x14ac:dyDescent="0.25">
      <c r="A98" s="350"/>
      <c r="B98" s="389"/>
      <c r="C98" s="392"/>
      <c r="D98" s="395"/>
      <c r="E98" s="379"/>
      <c r="F98" s="379"/>
      <c r="G98" s="379"/>
      <c r="H98" s="379"/>
      <c r="I98" s="379"/>
      <c r="J98" s="379"/>
      <c r="K98" s="379"/>
      <c r="L98" s="113"/>
      <c r="M98" s="379"/>
      <c r="N98" s="379"/>
      <c r="O98" s="114"/>
      <c r="P98" s="111"/>
      <c r="Q98" s="401"/>
      <c r="R98" s="346"/>
    </row>
    <row r="99" spans="1:18" s="109" customFormat="1" ht="66" customHeight="1" x14ac:dyDescent="0.25">
      <c r="A99" s="350"/>
      <c r="B99" s="389"/>
      <c r="C99" s="392"/>
      <c r="D99" s="396"/>
      <c r="E99" s="380"/>
      <c r="F99" s="380"/>
      <c r="G99" s="380"/>
      <c r="H99" s="380"/>
      <c r="I99" s="380"/>
      <c r="J99" s="380"/>
      <c r="K99" s="380"/>
      <c r="L99" s="115"/>
      <c r="M99" s="380"/>
      <c r="N99" s="380"/>
      <c r="O99" s="116">
        <v>0.66500000000000004</v>
      </c>
      <c r="P99" s="381"/>
      <c r="Q99" s="401"/>
      <c r="R99" s="346"/>
    </row>
    <row r="100" spans="1:18" s="119" customFormat="1" ht="33" customHeight="1" x14ac:dyDescent="0.25">
      <c r="A100" s="351"/>
      <c r="B100" s="390"/>
      <c r="C100" s="393"/>
      <c r="D100" s="40" t="s">
        <v>30</v>
      </c>
      <c r="E100" s="42"/>
      <c r="F100" s="51">
        <v>750</v>
      </c>
      <c r="G100" s="51"/>
      <c r="H100" s="51"/>
      <c r="I100" s="51"/>
      <c r="J100" s="51"/>
      <c r="K100" s="51"/>
      <c r="L100" s="51"/>
      <c r="M100" s="51">
        <v>350</v>
      </c>
      <c r="N100" s="51">
        <v>230</v>
      </c>
      <c r="O100" s="117">
        <f>O99*$P$5</f>
        <v>2.9526000000000003</v>
      </c>
      <c r="P100" s="382"/>
      <c r="Q100" s="402"/>
      <c r="R100" s="347"/>
    </row>
    <row r="101" spans="1:18" s="108" customFormat="1" ht="29.25" customHeight="1" x14ac:dyDescent="0.25">
      <c r="A101" s="349" t="s">
        <v>46</v>
      </c>
      <c r="B101" s="388">
        <v>33</v>
      </c>
      <c r="C101" s="391">
        <v>10</v>
      </c>
      <c r="D101" s="394" t="s">
        <v>112</v>
      </c>
      <c r="E101" s="378"/>
      <c r="F101" s="378"/>
      <c r="G101" s="378"/>
      <c r="H101" s="378"/>
      <c r="I101" s="378"/>
      <c r="J101" s="378"/>
      <c r="K101" s="378"/>
      <c r="L101" s="37"/>
      <c r="M101" s="378"/>
      <c r="N101" s="378" t="s">
        <v>45</v>
      </c>
      <c r="O101" s="110"/>
      <c r="P101" s="111"/>
      <c r="Q101" s="405" t="s">
        <v>113</v>
      </c>
      <c r="R101" s="345" t="s">
        <v>114</v>
      </c>
    </row>
    <row r="102" spans="1:18" s="108" customFormat="1" ht="30" customHeight="1" x14ac:dyDescent="0.25">
      <c r="A102" s="350"/>
      <c r="B102" s="389"/>
      <c r="C102" s="392"/>
      <c r="D102" s="395"/>
      <c r="E102" s="379"/>
      <c r="F102" s="379"/>
      <c r="G102" s="379"/>
      <c r="H102" s="379"/>
      <c r="I102" s="379"/>
      <c r="J102" s="379"/>
      <c r="K102" s="379"/>
      <c r="L102" s="113"/>
      <c r="M102" s="379"/>
      <c r="N102" s="379"/>
      <c r="O102" s="114"/>
      <c r="P102" s="111"/>
      <c r="Q102" s="406"/>
      <c r="R102" s="346"/>
    </row>
    <row r="103" spans="1:18" s="109" customFormat="1" ht="66" customHeight="1" x14ac:dyDescent="0.25">
      <c r="A103" s="350"/>
      <c r="B103" s="389"/>
      <c r="C103" s="392"/>
      <c r="D103" s="396"/>
      <c r="E103" s="380"/>
      <c r="F103" s="380"/>
      <c r="G103" s="380"/>
      <c r="H103" s="380"/>
      <c r="I103" s="380"/>
      <c r="J103" s="380"/>
      <c r="K103" s="380"/>
      <c r="L103" s="115"/>
      <c r="M103" s="380"/>
      <c r="N103" s="380"/>
      <c r="O103" s="125">
        <v>0.67500000000000004</v>
      </c>
      <c r="P103" s="381"/>
      <c r="Q103" s="406"/>
      <c r="R103" s="346"/>
    </row>
    <row r="104" spans="1:18" s="119" customFormat="1" ht="33" customHeight="1" x14ac:dyDescent="0.25">
      <c r="A104" s="351"/>
      <c r="B104" s="390"/>
      <c r="C104" s="393"/>
      <c r="D104" s="40" t="s">
        <v>30</v>
      </c>
      <c r="E104" s="51">
        <v>0</v>
      </c>
      <c r="F104" s="51">
        <v>180</v>
      </c>
      <c r="G104" s="51"/>
      <c r="H104" s="51">
        <v>100</v>
      </c>
      <c r="I104" s="51"/>
      <c r="J104" s="51"/>
      <c r="K104" s="51"/>
      <c r="L104" s="51"/>
      <c r="M104" s="51"/>
      <c r="N104" s="51">
        <v>130</v>
      </c>
      <c r="O104" s="126">
        <f>O103*$P$5</f>
        <v>2.9970000000000003</v>
      </c>
      <c r="P104" s="382"/>
      <c r="Q104" s="407"/>
      <c r="R104" s="347"/>
    </row>
    <row r="105" spans="1:18" ht="126" customHeight="1" x14ac:dyDescent="0.25">
      <c r="A105" s="403" t="s">
        <v>115</v>
      </c>
      <c r="B105" s="319">
        <v>34</v>
      </c>
      <c r="C105" s="321">
        <v>10</v>
      </c>
      <c r="D105" s="55" t="s">
        <v>116</v>
      </c>
      <c r="E105" s="34"/>
      <c r="F105" s="34"/>
      <c r="G105" s="34"/>
      <c r="H105" s="34"/>
      <c r="I105" s="34"/>
      <c r="J105" s="34"/>
      <c r="K105" s="34"/>
      <c r="L105" s="34"/>
      <c r="M105" s="34"/>
      <c r="N105" s="34"/>
      <c r="O105" s="62">
        <v>1.39</v>
      </c>
      <c r="P105" s="331"/>
      <c r="Q105" s="127" t="s">
        <v>117</v>
      </c>
      <c r="R105" s="316" t="s">
        <v>118</v>
      </c>
    </row>
    <row r="106" spans="1:18" s="109" customFormat="1" ht="15" customHeight="1" x14ac:dyDescent="0.3">
      <c r="A106" s="404"/>
      <c r="B106" s="320"/>
      <c r="C106" s="377"/>
      <c r="D106" s="68" t="s">
        <v>30</v>
      </c>
      <c r="E106" s="47"/>
      <c r="F106" s="53">
        <v>190</v>
      </c>
      <c r="G106" s="53"/>
      <c r="H106" s="53"/>
      <c r="I106" s="53"/>
      <c r="J106" s="53"/>
      <c r="K106" s="53"/>
      <c r="L106" s="53"/>
      <c r="M106" s="53"/>
      <c r="N106" s="53">
        <v>125</v>
      </c>
      <c r="O106" s="92">
        <f>O105*$P$5</f>
        <v>6.1715999999999998</v>
      </c>
      <c r="P106" s="332"/>
      <c r="Q106" s="128"/>
      <c r="R106" s="316"/>
    </row>
    <row r="107" spans="1:18" s="108" customFormat="1" ht="29.25" customHeight="1" x14ac:dyDescent="0.3">
      <c r="A107" s="349" t="s">
        <v>46</v>
      </c>
      <c r="B107" s="388">
        <v>35</v>
      </c>
      <c r="C107" s="391">
        <v>10</v>
      </c>
      <c r="D107" s="394" t="s">
        <v>119</v>
      </c>
      <c r="E107" s="378"/>
      <c r="F107" s="378"/>
      <c r="G107" s="378"/>
      <c r="H107" s="378"/>
      <c r="I107" s="378"/>
      <c r="J107" s="378"/>
      <c r="K107" s="378"/>
      <c r="L107" s="37"/>
      <c r="M107" s="378"/>
      <c r="N107" s="378"/>
      <c r="O107" s="110"/>
      <c r="P107" s="129"/>
      <c r="Q107" s="130"/>
      <c r="R107" s="345" t="s">
        <v>120</v>
      </c>
    </row>
    <row r="108" spans="1:18" s="108" customFormat="1" ht="30" customHeight="1" x14ac:dyDescent="0.3">
      <c r="A108" s="350"/>
      <c r="B108" s="389"/>
      <c r="C108" s="392"/>
      <c r="D108" s="395"/>
      <c r="E108" s="379"/>
      <c r="F108" s="379"/>
      <c r="G108" s="379"/>
      <c r="H108" s="379"/>
      <c r="I108" s="379"/>
      <c r="J108" s="379"/>
      <c r="K108" s="379"/>
      <c r="L108" s="113"/>
      <c r="M108" s="379"/>
      <c r="N108" s="379"/>
      <c r="O108" s="114"/>
      <c r="P108" s="129"/>
      <c r="Q108" s="131"/>
      <c r="R108" s="346"/>
    </row>
    <row r="109" spans="1:18" s="109" customFormat="1" ht="66" customHeight="1" x14ac:dyDescent="0.3">
      <c r="A109" s="350"/>
      <c r="B109" s="389"/>
      <c r="C109" s="392"/>
      <c r="D109" s="396"/>
      <c r="E109" s="380"/>
      <c r="F109" s="380"/>
      <c r="G109" s="380"/>
      <c r="H109" s="380"/>
      <c r="I109" s="380"/>
      <c r="J109" s="380"/>
      <c r="K109" s="380"/>
      <c r="L109" s="115"/>
      <c r="M109" s="380"/>
      <c r="N109" s="380"/>
      <c r="O109" s="116">
        <v>0.6</v>
      </c>
      <c r="P109" s="408"/>
      <c r="Q109" s="131"/>
      <c r="R109" s="346"/>
    </row>
    <row r="110" spans="1:18" s="119" customFormat="1" ht="33" customHeight="1" x14ac:dyDescent="0.3">
      <c r="A110" s="351"/>
      <c r="B110" s="390"/>
      <c r="C110" s="393"/>
      <c r="D110" s="40" t="s">
        <v>30</v>
      </c>
      <c r="E110" s="51">
        <v>100</v>
      </c>
      <c r="F110" s="51">
        <v>600</v>
      </c>
      <c r="G110" s="51"/>
      <c r="H110" s="51"/>
      <c r="I110" s="51"/>
      <c r="J110" s="51"/>
      <c r="K110" s="51"/>
      <c r="L110" s="51"/>
      <c r="M110" s="51">
        <v>150</v>
      </c>
      <c r="N110" s="51"/>
      <c r="O110" s="132">
        <f>O109*$P$5</f>
        <v>2.6640000000000001</v>
      </c>
      <c r="P110" s="320"/>
      <c r="Q110" s="133"/>
      <c r="R110" s="347"/>
    </row>
    <row r="111" spans="1:18" s="108" customFormat="1" ht="29.25" customHeight="1" x14ac:dyDescent="0.25">
      <c r="A111" s="349" t="s">
        <v>46</v>
      </c>
      <c r="B111" s="388">
        <v>37</v>
      </c>
      <c r="C111" s="391">
        <v>10</v>
      </c>
      <c r="D111" s="409" t="s">
        <v>121</v>
      </c>
      <c r="E111" s="378"/>
      <c r="F111" s="378"/>
      <c r="G111" s="378"/>
      <c r="H111" s="378"/>
      <c r="I111" s="378"/>
      <c r="J111" s="378"/>
      <c r="K111" s="378"/>
      <c r="L111" s="37"/>
      <c r="M111" s="378"/>
      <c r="N111" s="378"/>
      <c r="O111" s="110"/>
      <c r="P111" s="129"/>
      <c r="Q111" s="412"/>
      <c r="R111" s="345" t="s">
        <v>122</v>
      </c>
    </row>
    <row r="112" spans="1:18" s="108" customFormat="1" ht="30" customHeight="1" x14ac:dyDescent="0.25">
      <c r="A112" s="350"/>
      <c r="B112" s="389"/>
      <c r="C112" s="392"/>
      <c r="D112" s="410"/>
      <c r="E112" s="379"/>
      <c r="F112" s="379"/>
      <c r="G112" s="379"/>
      <c r="H112" s="379"/>
      <c r="I112" s="379"/>
      <c r="J112" s="379"/>
      <c r="K112" s="379"/>
      <c r="L112" s="113"/>
      <c r="M112" s="379"/>
      <c r="N112" s="379"/>
      <c r="O112" s="134"/>
      <c r="P112" s="129"/>
      <c r="Q112" s="413"/>
      <c r="R112" s="346"/>
    </row>
    <row r="113" spans="1:22" s="109" customFormat="1" ht="66" customHeight="1" x14ac:dyDescent="0.25">
      <c r="A113" s="350"/>
      <c r="B113" s="389"/>
      <c r="C113" s="392"/>
      <c r="D113" s="411"/>
      <c r="E113" s="380"/>
      <c r="F113" s="380"/>
      <c r="G113" s="380"/>
      <c r="H113" s="380"/>
      <c r="I113" s="380"/>
      <c r="J113" s="380"/>
      <c r="K113" s="380"/>
      <c r="L113" s="115"/>
      <c r="M113" s="380"/>
      <c r="N113" s="380"/>
      <c r="O113" s="116">
        <v>0.35299999999999998</v>
      </c>
      <c r="P113" s="408"/>
      <c r="Q113" s="413"/>
      <c r="R113" s="346"/>
    </row>
    <row r="114" spans="1:22" s="119" customFormat="1" ht="33" customHeight="1" x14ac:dyDescent="0.25">
      <c r="A114" s="351"/>
      <c r="B114" s="390"/>
      <c r="C114" s="393"/>
      <c r="D114" s="40" t="s">
        <v>30</v>
      </c>
      <c r="E114" s="42"/>
      <c r="F114" s="51"/>
      <c r="G114" s="51"/>
      <c r="H114" s="51"/>
      <c r="I114" s="51"/>
      <c r="J114" s="51"/>
      <c r="K114" s="51"/>
      <c r="L114" s="51"/>
      <c r="M114" s="51">
        <v>0</v>
      </c>
      <c r="N114" s="51"/>
      <c r="O114" s="135">
        <f>O113*$P$5</f>
        <v>1.56732</v>
      </c>
      <c r="P114" s="320"/>
      <c r="Q114" s="86"/>
      <c r="R114" s="347"/>
    </row>
    <row r="115" spans="1:22" ht="103.5" customHeight="1" x14ac:dyDescent="0.25">
      <c r="A115" s="414" t="s">
        <v>123</v>
      </c>
      <c r="B115" s="319">
        <v>39</v>
      </c>
      <c r="C115" s="321">
        <v>10</v>
      </c>
      <c r="D115" s="415" t="s">
        <v>124</v>
      </c>
      <c r="E115" s="136"/>
      <c r="F115" s="136"/>
      <c r="G115" s="136"/>
      <c r="H115" s="136"/>
      <c r="I115" s="136"/>
      <c r="J115" s="136"/>
      <c r="K115" s="136"/>
      <c r="L115" s="136"/>
      <c r="M115" s="136"/>
      <c r="N115" s="136"/>
      <c r="O115" s="416">
        <v>0.71199999999999997</v>
      </c>
      <c r="P115" s="331"/>
      <c r="Q115" s="137"/>
      <c r="R115" s="316" t="s">
        <v>125</v>
      </c>
    </row>
    <row r="116" spans="1:22" ht="15" customHeight="1" x14ac:dyDescent="0.25">
      <c r="A116" s="414"/>
      <c r="B116" s="319"/>
      <c r="C116" s="321"/>
      <c r="D116" s="415"/>
      <c r="E116" s="138">
        <v>6943</v>
      </c>
      <c r="F116" s="138">
        <v>6940</v>
      </c>
      <c r="G116" s="138"/>
      <c r="H116" s="138"/>
      <c r="I116" s="138"/>
      <c r="J116" s="138"/>
      <c r="K116" s="138"/>
      <c r="L116" s="138"/>
      <c r="M116" s="138"/>
      <c r="N116" s="138">
        <v>6942</v>
      </c>
      <c r="O116" s="417"/>
      <c r="P116" s="331"/>
      <c r="Q116" s="139"/>
      <c r="R116" s="316"/>
    </row>
    <row r="117" spans="1:22" ht="15" customHeight="1" x14ac:dyDescent="0.25">
      <c r="A117" s="414"/>
      <c r="B117" s="320"/>
      <c r="C117" s="322"/>
      <c r="D117" s="68" t="s">
        <v>30</v>
      </c>
      <c r="E117" s="140">
        <v>0</v>
      </c>
      <c r="F117" s="140">
        <v>0</v>
      </c>
      <c r="G117" s="140"/>
      <c r="H117" s="140"/>
      <c r="I117" s="140"/>
      <c r="J117" s="140"/>
      <c r="K117" s="140"/>
      <c r="L117" s="140"/>
      <c r="M117" s="140"/>
      <c r="N117" s="141">
        <v>50</v>
      </c>
      <c r="O117" s="142">
        <f>O115*$P$5</f>
        <v>3.1612800000000001</v>
      </c>
      <c r="P117" s="332"/>
      <c r="Q117" s="143"/>
      <c r="R117" s="316"/>
    </row>
    <row r="118" spans="1:22" ht="122.25" customHeight="1" x14ac:dyDescent="0.25">
      <c r="A118" s="403" t="s">
        <v>115</v>
      </c>
      <c r="B118" s="319">
        <v>41</v>
      </c>
      <c r="C118" s="321">
        <v>10</v>
      </c>
      <c r="D118" s="55" t="s">
        <v>126</v>
      </c>
      <c r="E118" s="34"/>
      <c r="F118" s="34"/>
      <c r="G118" s="34"/>
      <c r="H118" s="34"/>
      <c r="I118" s="34"/>
      <c r="J118" s="34"/>
      <c r="K118" s="34"/>
      <c r="L118" s="34"/>
      <c r="M118" s="34"/>
      <c r="N118" s="34"/>
      <c r="O118" s="38">
        <v>0.47</v>
      </c>
      <c r="P118" s="331"/>
      <c r="Q118" s="144"/>
      <c r="R118" s="316" t="s">
        <v>118</v>
      </c>
    </row>
    <row r="119" spans="1:22" s="109" customFormat="1" ht="20.25" customHeight="1" x14ac:dyDescent="0.25">
      <c r="A119" s="404"/>
      <c r="B119" s="320"/>
      <c r="C119" s="377"/>
      <c r="D119" s="68" t="s">
        <v>30</v>
      </c>
      <c r="E119" s="145"/>
      <c r="F119" s="146">
        <v>280</v>
      </c>
      <c r="G119" s="145"/>
      <c r="H119" s="145"/>
      <c r="I119" s="145"/>
      <c r="J119" s="145"/>
      <c r="K119" s="145"/>
      <c r="L119" s="145"/>
      <c r="M119" s="145"/>
      <c r="N119" s="145"/>
      <c r="O119" s="43">
        <f>O118*P5</f>
        <v>2.0868000000000002</v>
      </c>
      <c r="P119" s="332"/>
      <c r="Q119" s="147"/>
      <c r="R119" s="316"/>
    </row>
    <row r="120" spans="1:22" ht="103.5" customHeight="1" x14ac:dyDescent="0.25">
      <c r="A120" s="414" t="s">
        <v>123</v>
      </c>
      <c r="B120" s="319">
        <v>42</v>
      </c>
      <c r="C120" s="321">
        <v>10</v>
      </c>
      <c r="D120" s="64" t="s">
        <v>127</v>
      </c>
      <c r="E120" s="385"/>
      <c r="F120" s="386"/>
      <c r="G120" s="386"/>
      <c r="H120" s="386"/>
      <c r="I120" s="386"/>
      <c r="J120" s="386"/>
      <c r="K120" s="386"/>
      <c r="L120" s="386"/>
      <c r="M120" s="386"/>
      <c r="N120" s="387"/>
      <c r="O120" s="121">
        <v>8.5</v>
      </c>
      <c r="P120" s="331"/>
      <c r="Q120" s="370"/>
      <c r="R120" s="316" t="s">
        <v>128</v>
      </c>
    </row>
    <row r="121" spans="1:22" ht="15" customHeight="1" x14ac:dyDescent="0.25">
      <c r="A121" s="418"/>
      <c r="B121" s="320"/>
      <c r="C121" s="322"/>
      <c r="D121" s="68" t="s">
        <v>30</v>
      </c>
      <c r="E121" s="397">
        <v>0</v>
      </c>
      <c r="F121" s="398"/>
      <c r="G121" s="398"/>
      <c r="H121" s="398"/>
      <c r="I121" s="398"/>
      <c r="J121" s="398"/>
      <c r="K121" s="398"/>
      <c r="L121" s="398"/>
      <c r="M121" s="398"/>
      <c r="N121" s="399"/>
      <c r="O121" s="142">
        <f>O120*$P$5</f>
        <v>37.74</v>
      </c>
      <c r="P121" s="332"/>
      <c r="Q121" s="320"/>
      <c r="R121" s="316"/>
    </row>
    <row r="122" spans="1:22" s="109" customFormat="1" ht="126" customHeight="1" x14ac:dyDescent="0.25">
      <c r="A122" s="419" t="s">
        <v>99</v>
      </c>
      <c r="B122" s="319">
        <v>38</v>
      </c>
      <c r="C122" s="321">
        <v>10</v>
      </c>
      <c r="D122" s="64" t="s">
        <v>129</v>
      </c>
      <c r="E122" s="397"/>
      <c r="F122" s="398"/>
      <c r="G122" s="398"/>
      <c r="H122" s="398"/>
      <c r="I122" s="398"/>
      <c r="J122" s="398"/>
      <c r="K122" s="398"/>
      <c r="L122" s="398"/>
      <c r="M122" s="398"/>
      <c r="N122" s="399"/>
      <c r="O122" s="121">
        <v>6.3079999999999998</v>
      </c>
      <c r="P122" s="331"/>
      <c r="Q122" s="325"/>
      <c r="R122" s="316" t="s">
        <v>130</v>
      </c>
    </row>
    <row r="123" spans="1:22" s="119" customFormat="1" ht="15" customHeight="1" x14ac:dyDescent="0.25">
      <c r="A123" s="420"/>
      <c r="B123" s="320"/>
      <c r="C123" s="322"/>
      <c r="D123" s="148" t="s">
        <v>30</v>
      </c>
      <c r="E123" s="149"/>
      <c r="F123" s="150"/>
      <c r="G123" s="150"/>
      <c r="H123" s="151"/>
      <c r="I123" s="151">
        <v>150</v>
      </c>
      <c r="J123" s="151"/>
      <c r="K123" s="150"/>
      <c r="L123" s="150"/>
      <c r="M123" s="150"/>
      <c r="N123" s="152"/>
      <c r="O123" s="153">
        <f>O122*$P$5</f>
        <v>28.007520000000003</v>
      </c>
      <c r="P123" s="332"/>
      <c r="Q123" s="326"/>
      <c r="R123" s="316"/>
      <c r="V123"/>
    </row>
    <row r="124" spans="1:22" s="108" customFormat="1" ht="29.25" customHeight="1" x14ac:dyDescent="0.25">
      <c r="A124" s="349" t="s">
        <v>46</v>
      </c>
      <c r="B124" s="388">
        <v>44</v>
      </c>
      <c r="C124" s="391">
        <v>100</v>
      </c>
      <c r="D124" s="409" t="s">
        <v>131</v>
      </c>
      <c r="E124" s="378"/>
      <c r="F124" s="378"/>
      <c r="G124" s="378"/>
      <c r="H124" s="378"/>
      <c r="I124" s="378"/>
      <c r="J124" s="378"/>
      <c r="K124" s="378"/>
      <c r="L124" s="37"/>
      <c r="M124" s="378"/>
      <c r="N124" s="378"/>
      <c r="O124" s="110"/>
      <c r="P124" s="129"/>
      <c r="Q124" s="325"/>
      <c r="R124" s="345" t="s">
        <v>132</v>
      </c>
      <c r="V124"/>
    </row>
    <row r="125" spans="1:22" s="108" customFormat="1" ht="30" customHeight="1" x14ac:dyDescent="0.25">
      <c r="A125" s="350"/>
      <c r="B125" s="389"/>
      <c r="C125" s="392"/>
      <c r="D125" s="410"/>
      <c r="E125" s="379"/>
      <c r="F125" s="379"/>
      <c r="G125" s="379"/>
      <c r="H125" s="379"/>
      <c r="I125" s="379"/>
      <c r="J125" s="379"/>
      <c r="K125" s="379"/>
      <c r="L125" s="113"/>
      <c r="M125" s="379"/>
      <c r="N125" s="379"/>
      <c r="O125" s="134"/>
      <c r="P125" s="129"/>
      <c r="Q125" s="421"/>
      <c r="R125" s="346"/>
    </row>
    <row r="126" spans="1:22" s="109" customFormat="1" ht="66" customHeight="1" x14ac:dyDescent="0.25">
      <c r="A126" s="350"/>
      <c r="B126" s="389"/>
      <c r="C126" s="392"/>
      <c r="D126" s="411"/>
      <c r="E126" s="380"/>
      <c r="F126" s="380"/>
      <c r="G126" s="380"/>
      <c r="H126" s="380"/>
      <c r="I126" s="380"/>
      <c r="J126" s="380"/>
      <c r="K126" s="380"/>
      <c r="L126" s="115"/>
      <c r="M126" s="380"/>
      <c r="N126" s="380"/>
      <c r="O126" s="116">
        <v>0.39200000000000002</v>
      </c>
      <c r="P126" s="408"/>
      <c r="Q126" s="421"/>
      <c r="R126" s="346"/>
    </row>
    <row r="127" spans="1:22" s="119" customFormat="1" ht="33" customHeight="1" x14ac:dyDescent="0.25">
      <c r="A127" s="351"/>
      <c r="B127" s="390"/>
      <c r="C127" s="393"/>
      <c r="D127" s="40" t="s">
        <v>30</v>
      </c>
      <c r="E127" s="51">
        <v>0</v>
      </c>
      <c r="F127" s="51">
        <v>1400</v>
      </c>
      <c r="G127" s="51">
        <v>300</v>
      </c>
      <c r="H127" s="51">
        <v>100</v>
      </c>
      <c r="I127" s="51">
        <v>300</v>
      </c>
      <c r="J127" s="51"/>
      <c r="K127" s="51"/>
      <c r="L127" s="51">
        <v>0</v>
      </c>
      <c r="M127" s="51">
        <v>900</v>
      </c>
      <c r="N127" s="42"/>
      <c r="O127" s="135">
        <f>O126*$P$5</f>
        <v>1.7404800000000002</v>
      </c>
      <c r="P127" s="320"/>
      <c r="Q127" s="326"/>
      <c r="R127" s="347"/>
    </row>
    <row r="128" spans="1:22" s="108" customFormat="1" ht="29.25" customHeight="1" x14ac:dyDescent="0.25">
      <c r="A128" s="349" t="s">
        <v>46</v>
      </c>
      <c r="B128" s="388">
        <v>45</v>
      </c>
      <c r="C128" s="391">
        <v>100</v>
      </c>
      <c r="D128" s="409" t="s">
        <v>133</v>
      </c>
      <c r="E128" s="378"/>
      <c r="F128" s="378"/>
      <c r="G128" s="378"/>
      <c r="H128" s="378"/>
      <c r="I128" s="378"/>
      <c r="J128" s="378"/>
      <c r="K128" s="378"/>
      <c r="L128" s="37"/>
      <c r="M128" s="378"/>
      <c r="N128" s="378"/>
      <c r="O128" s="110"/>
      <c r="P128" s="129"/>
      <c r="Q128" s="325"/>
      <c r="R128" s="345" t="s">
        <v>134</v>
      </c>
    </row>
    <row r="129" spans="1:21" s="108" customFormat="1" ht="30" customHeight="1" x14ac:dyDescent="0.25">
      <c r="A129" s="350"/>
      <c r="B129" s="389"/>
      <c r="C129" s="392"/>
      <c r="D129" s="410"/>
      <c r="E129" s="379"/>
      <c r="F129" s="379"/>
      <c r="G129" s="379"/>
      <c r="H129" s="379"/>
      <c r="I129" s="379"/>
      <c r="J129" s="379"/>
      <c r="K129" s="379"/>
      <c r="L129" s="113"/>
      <c r="M129" s="379"/>
      <c r="N129" s="379"/>
      <c r="O129" s="134"/>
      <c r="P129" s="129"/>
      <c r="Q129" s="421"/>
      <c r="R129" s="346"/>
      <c r="U129"/>
    </row>
    <row r="130" spans="1:21" s="109" customFormat="1" ht="66" customHeight="1" x14ac:dyDescent="0.25">
      <c r="A130" s="350"/>
      <c r="B130" s="389"/>
      <c r="C130" s="392"/>
      <c r="D130" s="411"/>
      <c r="E130" s="380"/>
      <c r="F130" s="380"/>
      <c r="G130" s="380"/>
      <c r="H130" s="380"/>
      <c r="I130" s="380"/>
      <c r="J130" s="380"/>
      <c r="K130" s="380"/>
      <c r="L130" s="115"/>
      <c r="M130" s="380"/>
      <c r="N130" s="380"/>
      <c r="O130" s="116">
        <v>0.77500000000000002</v>
      </c>
      <c r="P130" s="408"/>
      <c r="Q130" s="421"/>
      <c r="R130" s="346"/>
    </row>
    <row r="131" spans="1:21" s="119" customFormat="1" ht="33" customHeight="1" x14ac:dyDescent="0.25">
      <c r="A131" s="351"/>
      <c r="B131" s="390"/>
      <c r="C131" s="393"/>
      <c r="D131" s="40" t="s">
        <v>30</v>
      </c>
      <c r="E131" s="51"/>
      <c r="F131" s="51">
        <v>0</v>
      </c>
      <c r="G131" s="51"/>
      <c r="H131" s="51"/>
      <c r="I131" s="51"/>
      <c r="J131" s="51"/>
      <c r="K131" s="51"/>
      <c r="L131" s="51">
        <v>100</v>
      </c>
      <c r="M131" s="51"/>
      <c r="N131" s="51"/>
      <c r="O131" s="135">
        <f>O130*$P$5</f>
        <v>3.4410000000000003</v>
      </c>
      <c r="P131" s="320"/>
      <c r="Q131" s="326"/>
      <c r="R131" s="347"/>
    </row>
    <row r="132" spans="1:21" s="108" customFormat="1" ht="29.25" customHeight="1" x14ac:dyDescent="0.25">
      <c r="A132" s="349" t="s">
        <v>46</v>
      </c>
      <c r="B132" s="388">
        <v>46</v>
      </c>
      <c r="C132" s="391">
        <v>10</v>
      </c>
      <c r="D132" s="409" t="s">
        <v>135</v>
      </c>
      <c r="E132" s="422"/>
      <c r="F132" s="423"/>
      <c r="G132" s="423"/>
      <c r="H132" s="423"/>
      <c r="I132" s="423"/>
      <c r="J132" s="423"/>
      <c r="K132" s="423"/>
      <c r="L132" s="423"/>
      <c r="M132" s="423"/>
      <c r="N132" s="424"/>
      <c r="O132" s="110"/>
      <c r="P132" s="129"/>
      <c r="Q132" s="325" t="s">
        <v>136</v>
      </c>
      <c r="R132" s="345" t="s">
        <v>137</v>
      </c>
    </row>
    <row r="133" spans="1:21" s="108" customFormat="1" ht="30" customHeight="1" x14ac:dyDescent="0.25">
      <c r="A133" s="350"/>
      <c r="B133" s="389"/>
      <c r="C133" s="392"/>
      <c r="D133" s="410"/>
      <c r="E133" s="425"/>
      <c r="F133" s="426"/>
      <c r="G133" s="426"/>
      <c r="H133" s="426"/>
      <c r="I133" s="426"/>
      <c r="J133" s="426"/>
      <c r="K133" s="426"/>
      <c r="L133" s="426"/>
      <c r="M133" s="426"/>
      <c r="N133" s="427"/>
      <c r="O133" s="134"/>
      <c r="P133" s="129"/>
      <c r="Q133" s="421"/>
      <c r="R133" s="346"/>
    </row>
    <row r="134" spans="1:21" s="109" customFormat="1" ht="66" customHeight="1" x14ac:dyDescent="0.25">
      <c r="A134" s="350"/>
      <c r="B134" s="389"/>
      <c r="C134" s="392"/>
      <c r="D134" s="411"/>
      <c r="E134" s="425"/>
      <c r="F134" s="426"/>
      <c r="G134" s="426"/>
      <c r="H134" s="426"/>
      <c r="I134" s="426"/>
      <c r="J134" s="426"/>
      <c r="K134" s="426"/>
      <c r="L134" s="426"/>
      <c r="M134" s="426"/>
      <c r="N134" s="427"/>
      <c r="O134" s="154">
        <v>3.5</v>
      </c>
      <c r="P134" s="408"/>
      <c r="Q134" s="421"/>
      <c r="R134" s="346"/>
    </row>
    <row r="135" spans="1:21" s="119" customFormat="1" ht="33" customHeight="1" x14ac:dyDescent="0.25">
      <c r="A135" s="351"/>
      <c r="B135" s="390"/>
      <c r="C135" s="393"/>
      <c r="D135" s="155" t="s">
        <v>30</v>
      </c>
      <c r="E135" s="156"/>
      <c r="F135" s="151">
        <v>40</v>
      </c>
      <c r="G135" s="151"/>
      <c r="H135" s="156"/>
      <c r="I135" s="151">
        <v>0</v>
      </c>
      <c r="J135" s="151"/>
      <c r="K135" s="151"/>
      <c r="L135" s="156"/>
      <c r="M135" s="151">
        <v>0</v>
      </c>
      <c r="N135" s="157"/>
      <c r="O135" s="158">
        <f>O134*$P$5</f>
        <v>15.540000000000001</v>
      </c>
      <c r="P135" s="320"/>
      <c r="Q135" s="326"/>
      <c r="R135" s="347"/>
    </row>
    <row r="136" spans="1:21" s="108" customFormat="1" ht="29.25" customHeight="1" x14ac:dyDescent="0.25">
      <c r="A136" s="349" t="s">
        <v>46</v>
      </c>
      <c r="B136" s="388">
        <v>47</v>
      </c>
      <c r="C136" s="391">
        <v>10</v>
      </c>
      <c r="D136" s="409" t="s">
        <v>138</v>
      </c>
      <c r="E136" s="422"/>
      <c r="F136" s="423"/>
      <c r="G136" s="423"/>
      <c r="H136" s="423"/>
      <c r="I136" s="423"/>
      <c r="J136" s="423"/>
      <c r="K136" s="423"/>
      <c r="L136" s="423"/>
      <c r="M136" s="423"/>
      <c r="N136" s="424"/>
      <c r="O136" s="110"/>
      <c r="P136" s="129"/>
      <c r="Q136" s="325"/>
      <c r="R136" s="345" t="s">
        <v>139</v>
      </c>
    </row>
    <row r="137" spans="1:21" s="108" customFormat="1" ht="30" customHeight="1" x14ac:dyDescent="0.25">
      <c r="A137" s="350"/>
      <c r="B137" s="389"/>
      <c r="C137" s="392"/>
      <c r="D137" s="410"/>
      <c r="E137" s="425"/>
      <c r="F137" s="426"/>
      <c r="G137" s="426"/>
      <c r="H137" s="426"/>
      <c r="I137" s="426"/>
      <c r="J137" s="426"/>
      <c r="K137" s="426"/>
      <c r="L137" s="426"/>
      <c r="M137" s="426"/>
      <c r="N137" s="427"/>
      <c r="O137" s="134"/>
      <c r="P137" s="129"/>
      <c r="Q137" s="421"/>
      <c r="R137" s="346"/>
    </row>
    <row r="138" spans="1:21" s="109" customFormat="1" ht="66" customHeight="1" x14ac:dyDescent="0.25">
      <c r="A138" s="350"/>
      <c r="B138" s="389"/>
      <c r="C138" s="392"/>
      <c r="D138" s="411"/>
      <c r="E138" s="425"/>
      <c r="F138" s="426"/>
      <c r="G138" s="426"/>
      <c r="H138" s="426"/>
      <c r="I138" s="426"/>
      <c r="J138" s="426"/>
      <c r="K138" s="426"/>
      <c r="L138" s="426"/>
      <c r="M138" s="426"/>
      <c r="N138" s="427"/>
      <c r="O138" s="116">
        <v>0.6</v>
      </c>
      <c r="P138" s="408"/>
      <c r="Q138" s="421"/>
      <c r="R138" s="346"/>
    </row>
    <row r="139" spans="1:21" s="119" customFormat="1" ht="33" customHeight="1" x14ac:dyDescent="0.25">
      <c r="A139" s="351"/>
      <c r="B139" s="390"/>
      <c r="C139" s="393"/>
      <c r="D139" s="155" t="s">
        <v>30</v>
      </c>
      <c r="E139" s="149"/>
      <c r="F139" s="150"/>
      <c r="G139" s="150"/>
      <c r="H139" s="149"/>
      <c r="I139" s="151">
        <v>98</v>
      </c>
      <c r="J139" s="150"/>
      <c r="K139" s="150"/>
      <c r="L139" s="149"/>
      <c r="M139" s="150"/>
      <c r="N139" s="152"/>
      <c r="O139" s="159">
        <f>O138*$P$5</f>
        <v>2.6640000000000001</v>
      </c>
      <c r="P139" s="320"/>
      <c r="Q139" s="326"/>
      <c r="R139" s="347"/>
    </row>
    <row r="140" spans="1:21" ht="27.75" customHeight="1" x14ac:dyDescent="0.25">
      <c r="B140" s="301" t="s">
        <v>8</v>
      </c>
      <c r="C140" s="367" t="s">
        <v>9</v>
      </c>
      <c r="D140" s="305" t="s">
        <v>10</v>
      </c>
      <c r="E140" s="440" t="s">
        <v>11</v>
      </c>
      <c r="F140" s="441"/>
      <c r="G140" s="441"/>
      <c r="H140" s="441"/>
      <c r="I140" s="441"/>
      <c r="J140" s="441"/>
      <c r="K140" s="441"/>
      <c r="L140" s="441"/>
      <c r="M140" s="441"/>
      <c r="N140" s="442"/>
      <c r="O140" s="160" t="s">
        <v>140</v>
      </c>
      <c r="P140" s="310" t="s">
        <v>13</v>
      </c>
      <c r="Q140" s="369" t="s">
        <v>84</v>
      </c>
      <c r="R140" s="314" t="s">
        <v>15</v>
      </c>
    </row>
    <row r="141" spans="1:21" ht="27.75" customHeight="1" x14ac:dyDescent="0.25">
      <c r="B141" s="302"/>
      <c r="C141" s="368"/>
      <c r="D141" s="306"/>
      <c r="E141" s="443"/>
      <c r="F141" s="444"/>
      <c r="G141" s="444"/>
      <c r="H141" s="444"/>
      <c r="I141" s="444"/>
      <c r="J141" s="444"/>
      <c r="K141" s="444"/>
      <c r="L141" s="444"/>
      <c r="M141" s="444"/>
      <c r="N141" s="445"/>
      <c r="O141" s="161" t="s">
        <v>26</v>
      </c>
      <c r="P141" s="311"/>
      <c r="Q141" s="320"/>
      <c r="R141" s="315"/>
    </row>
    <row r="142" spans="1:21" ht="50.1" hidden="1" customHeight="1" x14ac:dyDescent="0.25">
      <c r="A142" s="403" t="s">
        <v>115</v>
      </c>
      <c r="B142" s="319">
        <v>27</v>
      </c>
      <c r="C142" s="321">
        <v>1</v>
      </c>
      <c r="D142" s="428" t="s">
        <v>141</v>
      </c>
      <c r="E142" s="431"/>
      <c r="F142" s="432"/>
      <c r="G142" s="432"/>
      <c r="H142" s="432"/>
      <c r="I142" s="432"/>
      <c r="J142" s="432"/>
      <c r="K142" s="432"/>
      <c r="L142" s="432"/>
      <c r="M142" s="432"/>
      <c r="N142" s="437"/>
      <c r="O142" s="162">
        <v>19.38</v>
      </c>
      <c r="P142" s="331"/>
      <c r="Q142" s="370">
        <f>SUM(E145:N145)</f>
        <v>0</v>
      </c>
      <c r="R142" s="316"/>
    </row>
    <row r="143" spans="1:21" ht="15" hidden="1" customHeight="1" x14ac:dyDescent="0.25">
      <c r="A143" s="403"/>
      <c r="B143" s="319"/>
      <c r="C143" s="321"/>
      <c r="D143" s="429"/>
      <c r="E143" s="433"/>
      <c r="F143" s="434"/>
      <c r="G143" s="434"/>
      <c r="H143" s="434"/>
      <c r="I143" s="434"/>
      <c r="J143" s="434"/>
      <c r="K143" s="434"/>
      <c r="L143" s="434"/>
      <c r="M143" s="434"/>
      <c r="N143" s="438"/>
      <c r="O143" s="163">
        <f>O142*$P$5</f>
        <v>86.047200000000004</v>
      </c>
      <c r="P143" s="331"/>
      <c r="Q143" s="370"/>
      <c r="R143" s="316"/>
    </row>
    <row r="144" spans="1:21" ht="50.1" hidden="1" customHeight="1" x14ac:dyDescent="0.25">
      <c r="A144" s="403"/>
      <c r="B144" s="319"/>
      <c r="C144" s="321"/>
      <c r="D144" s="430"/>
      <c r="E144" s="435"/>
      <c r="F144" s="436"/>
      <c r="G144" s="436"/>
      <c r="H144" s="436"/>
      <c r="I144" s="436"/>
      <c r="J144" s="436"/>
      <c r="K144" s="436"/>
      <c r="L144" s="436"/>
      <c r="M144" s="436"/>
      <c r="N144" s="439"/>
      <c r="O144" s="164">
        <v>17.434000000000001</v>
      </c>
      <c r="P144" s="331"/>
      <c r="Q144" s="370"/>
      <c r="R144" s="316"/>
    </row>
    <row r="145" spans="1:21" s="109" customFormat="1" ht="15" hidden="1" customHeight="1" x14ac:dyDescent="0.25">
      <c r="A145" s="404"/>
      <c r="B145" s="320"/>
      <c r="C145" s="377"/>
      <c r="D145" s="165" t="s">
        <v>30</v>
      </c>
      <c r="E145" s="166"/>
      <c r="F145" s="167"/>
      <c r="G145" s="167"/>
      <c r="H145" s="167"/>
      <c r="I145" s="167"/>
      <c r="J145" s="167"/>
      <c r="K145" s="167"/>
      <c r="L145" s="167"/>
      <c r="M145" s="167"/>
      <c r="N145" s="168"/>
      <c r="O145" s="169">
        <f>O144*$P$5</f>
        <v>77.406960000000012</v>
      </c>
      <c r="P145" s="332"/>
      <c r="Q145" s="320"/>
      <c r="R145" s="316"/>
    </row>
    <row r="146" spans="1:21" s="171" customFormat="1" ht="39.75" hidden="1" customHeight="1" x14ac:dyDescent="0.25">
      <c r="A146" s="447" t="s">
        <v>123</v>
      </c>
      <c r="B146" s="449">
        <v>34</v>
      </c>
      <c r="C146" s="451">
        <v>1</v>
      </c>
      <c r="D146" s="453" t="s">
        <v>142</v>
      </c>
      <c r="E146" s="455"/>
      <c r="F146" s="456"/>
      <c r="G146" s="456"/>
      <c r="H146" s="456"/>
      <c r="I146" s="456"/>
      <c r="J146" s="456"/>
      <c r="K146" s="456"/>
      <c r="L146" s="456"/>
      <c r="M146" s="456"/>
      <c r="N146" s="457"/>
      <c r="O146" s="170">
        <v>7.17</v>
      </c>
      <c r="P146" s="464"/>
      <c r="Q146" s="475">
        <f>I149</f>
        <v>0</v>
      </c>
      <c r="R146" s="476" t="s">
        <v>143</v>
      </c>
      <c r="T146" s="446"/>
      <c r="U146" s="446"/>
    </row>
    <row r="147" spans="1:21" s="171" customFormat="1" ht="26.25" hidden="1" customHeight="1" x14ac:dyDescent="0.25">
      <c r="A147" s="448"/>
      <c r="B147" s="449"/>
      <c r="C147" s="451"/>
      <c r="D147" s="454"/>
      <c r="E147" s="458"/>
      <c r="F147" s="459"/>
      <c r="G147" s="459"/>
      <c r="H147" s="459"/>
      <c r="I147" s="459"/>
      <c r="J147" s="459"/>
      <c r="K147" s="459"/>
      <c r="L147" s="459"/>
      <c r="M147" s="459"/>
      <c r="N147" s="460"/>
      <c r="O147" s="172">
        <f>O149/P5</f>
        <v>6.6441441441441436</v>
      </c>
      <c r="P147" s="464"/>
      <c r="Q147" s="475"/>
      <c r="R147" s="476"/>
      <c r="T147" s="173"/>
      <c r="U147" s="173"/>
    </row>
    <row r="148" spans="1:21" s="171" customFormat="1" ht="34.5" hidden="1" customHeight="1" x14ac:dyDescent="0.25">
      <c r="A148" s="448"/>
      <c r="B148" s="449"/>
      <c r="C148" s="451"/>
      <c r="D148" s="454"/>
      <c r="E148" s="461"/>
      <c r="F148" s="462"/>
      <c r="G148" s="462"/>
      <c r="H148" s="462"/>
      <c r="I148" s="462"/>
      <c r="J148" s="462"/>
      <c r="K148" s="462"/>
      <c r="L148" s="462"/>
      <c r="M148" s="462"/>
      <c r="N148" s="463"/>
      <c r="O148" s="174">
        <f>O146*$P$5</f>
        <v>31.834800000000001</v>
      </c>
      <c r="P148" s="464"/>
      <c r="Q148" s="475"/>
      <c r="R148" s="476"/>
      <c r="T148" s="173"/>
      <c r="U148" s="173"/>
    </row>
    <row r="149" spans="1:21" s="180" customFormat="1" ht="25.5" hidden="1" customHeight="1" x14ac:dyDescent="0.25">
      <c r="A149" s="448"/>
      <c r="B149" s="450"/>
      <c r="C149" s="452"/>
      <c r="D149" s="175" t="s">
        <v>30</v>
      </c>
      <c r="E149" s="176"/>
      <c r="F149" s="177"/>
      <c r="G149" s="177"/>
      <c r="H149" s="177"/>
      <c r="I149" s="177">
        <v>0</v>
      </c>
      <c r="J149" s="177"/>
      <c r="K149" s="177"/>
      <c r="L149" s="177"/>
      <c r="M149" s="177"/>
      <c r="N149" s="178"/>
      <c r="O149" s="179">
        <v>29.5</v>
      </c>
      <c r="P149" s="465"/>
      <c r="Q149" s="450">
        <v>50</v>
      </c>
      <c r="R149" s="477"/>
    </row>
    <row r="150" spans="1:21" s="108" customFormat="1" ht="103.5" hidden="1" customHeight="1" x14ac:dyDescent="0.25">
      <c r="A150" s="414" t="s">
        <v>123</v>
      </c>
      <c r="B150" s="319">
        <v>36</v>
      </c>
      <c r="C150" s="321">
        <v>10</v>
      </c>
      <c r="D150" s="181" t="s">
        <v>144</v>
      </c>
      <c r="E150" s="385"/>
      <c r="F150" s="386"/>
      <c r="G150" s="386"/>
      <c r="H150" s="386"/>
      <c r="I150" s="386"/>
      <c r="J150" s="386"/>
      <c r="K150" s="386"/>
      <c r="L150" s="386"/>
      <c r="M150" s="386"/>
      <c r="N150" s="387"/>
      <c r="O150" s="121">
        <v>0.45600000000000002</v>
      </c>
      <c r="P150" s="182"/>
      <c r="Q150" s="370">
        <f>SUM(E151:N151)</f>
        <v>0</v>
      </c>
      <c r="R150" s="335" t="s">
        <v>145</v>
      </c>
      <c r="S150" s="183"/>
      <c r="T150" s="183"/>
    </row>
    <row r="151" spans="1:21" ht="24.75" hidden="1" customHeight="1" x14ac:dyDescent="0.25">
      <c r="A151" s="418"/>
      <c r="B151" s="320"/>
      <c r="C151" s="322"/>
      <c r="D151" s="184" t="s">
        <v>30</v>
      </c>
      <c r="E151" s="166"/>
      <c r="F151" s="185"/>
      <c r="G151" s="185"/>
      <c r="H151" s="185"/>
      <c r="I151" s="185"/>
      <c r="J151" s="185"/>
      <c r="K151" s="185"/>
      <c r="L151" s="185"/>
      <c r="M151" s="185"/>
      <c r="N151" s="186"/>
      <c r="O151" s="187">
        <f>O150*$P$5</f>
        <v>2.0246400000000002</v>
      </c>
      <c r="P151" s="188"/>
      <c r="Q151" s="320"/>
      <c r="R151" s="336"/>
      <c r="S151" s="189"/>
      <c r="T151" s="109"/>
    </row>
    <row r="152" spans="1:21" s="109" customFormat="1" x14ac:dyDescent="0.3">
      <c r="A152" s="190"/>
      <c r="B152" s="191"/>
      <c r="C152" s="192"/>
      <c r="D152" s="193"/>
      <c r="E152" s="194"/>
      <c r="F152" s="194"/>
      <c r="G152" s="194"/>
      <c r="H152" s="195"/>
      <c r="I152" s="195"/>
      <c r="J152" s="195"/>
      <c r="K152" s="195"/>
      <c r="L152" s="195"/>
      <c r="M152" s="195"/>
      <c r="N152" s="195"/>
      <c r="O152" s="195"/>
      <c r="P152" s="196"/>
      <c r="Q152" s="197"/>
      <c r="R152" s="198"/>
    </row>
    <row r="153" spans="1:21" s="109" customFormat="1" x14ac:dyDescent="0.25">
      <c r="A153" s="199"/>
      <c r="B153" s="466" t="s">
        <v>146</v>
      </c>
      <c r="C153" s="466"/>
      <c r="D153" s="466"/>
      <c r="E153" s="466"/>
      <c r="F153" s="466"/>
      <c r="G153" s="466"/>
      <c r="H153" s="466"/>
      <c r="I153" s="466"/>
      <c r="J153" s="466"/>
      <c r="K153" s="466"/>
      <c r="L153" s="466"/>
      <c r="M153" s="466"/>
      <c r="N153" s="466"/>
      <c r="O153" s="466"/>
      <c r="P153" s="466"/>
      <c r="Q153" s="466"/>
      <c r="R153" s="200"/>
      <c r="S153" s="201"/>
    </row>
    <row r="154" spans="1:21" s="109" customFormat="1" x14ac:dyDescent="0.25">
      <c r="A154" s="202"/>
      <c r="B154" s="203" t="s">
        <v>147</v>
      </c>
      <c r="C154" s="204"/>
      <c r="D154" s="204" t="s">
        <v>148</v>
      </c>
      <c r="E154" s="204"/>
      <c r="F154" s="203"/>
      <c r="G154" s="203"/>
      <c r="H154" s="203"/>
      <c r="I154" s="203"/>
      <c r="J154" s="203"/>
      <c r="K154" s="203"/>
      <c r="L154" s="203"/>
      <c r="M154" s="203"/>
      <c r="N154" s="203"/>
      <c r="O154" s="203"/>
      <c r="P154" s="205"/>
      <c r="Q154" s="205"/>
      <c r="R154" s="200"/>
      <c r="S154" s="201"/>
    </row>
    <row r="155" spans="1:21" s="213" customFormat="1" ht="21" x14ac:dyDescent="0.35">
      <c r="A155" s="206"/>
      <c r="B155" s="207" t="s">
        <v>149</v>
      </c>
      <c r="C155" s="208"/>
      <c r="D155" s="209"/>
      <c r="E155" s="210"/>
      <c r="F155" s="210"/>
      <c r="G155" s="210"/>
      <c r="H155" s="211"/>
      <c r="I155" s="212"/>
      <c r="O155" s="212"/>
      <c r="P155" s="214"/>
      <c r="Q155" s="215"/>
      <c r="R155" s="200"/>
      <c r="S155" s="201"/>
    </row>
    <row r="156" spans="1:21" ht="19.5" thickBot="1" x14ac:dyDescent="0.35"/>
    <row r="157" spans="1:21" s="109" customFormat="1" ht="26.25" thickBot="1" x14ac:dyDescent="0.35">
      <c r="A157" s="190"/>
      <c r="B157" s="221"/>
      <c r="C157" s="222"/>
      <c r="D157" s="223"/>
      <c r="E157" s="224" t="s">
        <v>150</v>
      </c>
      <c r="F157" s="224" t="s">
        <v>17</v>
      </c>
      <c r="G157" s="224" t="s">
        <v>18</v>
      </c>
      <c r="H157" s="224" t="s">
        <v>19</v>
      </c>
      <c r="I157" s="224" t="s">
        <v>85</v>
      </c>
      <c r="J157" s="224" t="s">
        <v>86</v>
      </c>
      <c r="K157" s="224" t="s">
        <v>24</v>
      </c>
      <c r="L157" s="224"/>
      <c r="M157" s="224" t="s">
        <v>151</v>
      </c>
      <c r="N157" s="225" t="s">
        <v>152</v>
      </c>
      <c r="O157" s="226" t="s">
        <v>153</v>
      </c>
      <c r="P157" s="227"/>
      <c r="Q157" s="228"/>
      <c r="R157" s="198"/>
    </row>
    <row r="158" spans="1:21" s="109" customFormat="1" ht="117" customHeight="1" x14ac:dyDescent="0.3">
      <c r="A158" s="190"/>
      <c r="B158" s="229"/>
      <c r="C158" s="467" t="s">
        <v>154</v>
      </c>
      <c r="D158" s="468"/>
      <c r="E158" s="230"/>
      <c r="F158" s="230"/>
      <c r="G158" s="230"/>
      <c r="H158" s="230"/>
      <c r="I158" s="230"/>
      <c r="J158" s="230"/>
      <c r="K158" s="230"/>
      <c r="L158" s="230"/>
      <c r="M158" s="230"/>
      <c r="N158" s="231"/>
      <c r="O158" s="471">
        <v>0.72</v>
      </c>
      <c r="P158" s="227"/>
      <c r="Q158" s="228"/>
      <c r="R158" s="232"/>
    </row>
    <row r="159" spans="1:21" s="109" customFormat="1" ht="19.5" thickBot="1" x14ac:dyDescent="0.35">
      <c r="A159" s="190"/>
      <c r="B159" s="233"/>
      <c r="C159" s="469"/>
      <c r="D159" s="470"/>
      <c r="E159" s="234">
        <v>0</v>
      </c>
      <c r="F159" s="234"/>
      <c r="G159" s="234"/>
      <c r="H159" s="234"/>
      <c r="I159" s="234"/>
      <c r="J159" s="234"/>
      <c r="K159" s="234"/>
      <c r="L159" s="234"/>
      <c r="M159" s="234"/>
      <c r="N159" s="235">
        <f>SUM(E159:M159)</f>
        <v>0</v>
      </c>
      <c r="O159" s="472"/>
      <c r="P159" s="227"/>
      <c r="Q159" s="228"/>
      <c r="R159" s="198"/>
    </row>
    <row r="160" spans="1:21" s="109" customFormat="1" ht="165.75" customHeight="1" x14ac:dyDescent="0.3">
      <c r="A160" s="190"/>
      <c r="B160" s="236"/>
      <c r="C160" s="473" t="s">
        <v>155</v>
      </c>
      <c r="D160" s="474"/>
      <c r="E160" s="237"/>
      <c r="F160" s="237"/>
      <c r="G160" s="237"/>
      <c r="H160" s="237"/>
      <c r="I160" s="237"/>
      <c r="J160" s="237"/>
      <c r="K160" s="237"/>
      <c r="L160" s="237"/>
      <c r="M160" s="237"/>
      <c r="N160" s="238"/>
      <c r="O160" s="471">
        <v>0.6</v>
      </c>
      <c r="P160" s="227"/>
      <c r="Q160" s="228"/>
      <c r="R160" s="198"/>
    </row>
    <row r="161" spans="1:19" s="109" customFormat="1" ht="20.25" customHeight="1" thickBot="1" x14ac:dyDescent="0.35">
      <c r="A161" s="190"/>
      <c r="B161" s="233"/>
      <c r="C161" s="469"/>
      <c r="D161" s="470"/>
      <c r="E161" s="234"/>
      <c r="F161" s="234">
        <v>40</v>
      </c>
      <c r="G161" s="234"/>
      <c r="H161" s="234"/>
      <c r="I161" s="234"/>
      <c r="J161" s="234"/>
      <c r="K161" s="234"/>
      <c r="L161" s="234"/>
      <c r="M161" s="234"/>
      <c r="N161" s="235">
        <f>SUM(E161:M161)</f>
        <v>40</v>
      </c>
      <c r="O161" s="472"/>
      <c r="P161" s="227"/>
      <c r="Q161" s="228"/>
      <c r="R161" s="198"/>
    </row>
    <row r="162" spans="1:19" ht="108" customHeight="1" x14ac:dyDescent="0.25">
      <c r="B162" s="229"/>
      <c r="C162" s="467" t="s">
        <v>156</v>
      </c>
      <c r="D162" s="468"/>
      <c r="E162" s="239"/>
      <c r="F162" s="240"/>
      <c r="G162" s="240"/>
      <c r="H162" s="240"/>
      <c r="I162" s="240"/>
      <c r="J162" s="240"/>
      <c r="K162" s="240"/>
      <c r="L162" s="240"/>
      <c r="M162" s="240"/>
      <c r="N162" s="241"/>
      <c r="O162" s="471">
        <v>2.96</v>
      </c>
      <c r="Q162" s="242"/>
      <c r="R162" s="243"/>
    </row>
    <row r="163" spans="1:19" s="246" customFormat="1" ht="19.5" thickBot="1" x14ac:dyDescent="0.3">
      <c r="A163" s="244"/>
      <c r="B163" s="233"/>
      <c r="C163" s="469"/>
      <c r="D163" s="470"/>
      <c r="E163" s="234"/>
      <c r="F163" s="234"/>
      <c r="G163" s="234"/>
      <c r="H163" s="234"/>
      <c r="I163" s="234"/>
      <c r="J163" s="234"/>
      <c r="K163" s="234"/>
      <c r="L163" s="234"/>
      <c r="M163" s="234"/>
      <c r="N163" s="245">
        <v>10</v>
      </c>
      <c r="O163" s="472"/>
      <c r="P163" s="218"/>
      <c r="Q163" s="242"/>
      <c r="R163" s="243"/>
    </row>
    <row r="164" spans="1:19" s="109" customFormat="1" ht="165.75" customHeight="1" x14ac:dyDescent="0.3">
      <c r="A164" s="190"/>
      <c r="B164" s="236"/>
      <c r="C164" s="473" t="s">
        <v>157</v>
      </c>
      <c r="D164" s="474"/>
      <c r="E164" s="237"/>
      <c r="F164" s="237"/>
      <c r="G164" s="237"/>
      <c r="H164" s="237"/>
      <c r="I164" s="237"/>
      <c r="J164" s="237"/>
      <c r="K164" s="237"/>
      <c r="L164" s="237"/>
      <c r="M164" s="237"/>
      <c r="N164" s="238"/>
      <c r="O164" s="471">
        <v>0.49</v>
      </c>
      <c r="P164" s="227"/>
      <c r="Q164" s="228"/>
      <c r="R164" s="198"/>
    </row>
    <row r="165" spans="1:19" s="109" customFormat="1" ht="19.5" thickBot="1" x14ac:dyDescent="0.35">
      <c r="A165" s="190"/>
      <c r="B165" s="233"/>
      <c r="C165" s="469"/>
      <c r="D165" s="470"/>
      <c r="E165" s="234"/>
      <c r="F165" s="234"/>
      <c r="G165" s="234">
        <v>100</v>
      </c>
      <c r="H165" s="234">
        <v>100</v>
      </c>
      <c r="I165" s="234"/>
      <c r="J165" s="234"/>
      <c r="K165" s="234"/>
      <c r="L165" s="234"/>
      <c r="M165" s="234"/>
      <c r="N165" s="235">
        <f>SUM(E165:M165)</f>
        <v>200</v>
      </c>
      <c r="O165" s="472"/>
      <c r="P165" s="227"/>
      <c r="Q165" s="228"/>
      <c r="R165" s="198"/>
    </row>
    <row r="166" spans="1:19" s="109" customFormat="1" ht="165.75" customHeight="1" x14ac:dyDescent="0.3">
      <c r="A166" s="190"/>
      <c r="B166" s="236"/>
      <c r="C166" s="473" t="s">
        <v>158</v>
      </c>
      <c r="D166" s="481"/>
      <c r="E166" s="247"/>
      <c r="F166" s="248"/>
      <c r="G166" s="248"/>
      <c r="H166" s="248"/>
      <c r="I166" s="248"/>
      <c r="J166" s="248"/>
      <c r="K166" s="248"/>
      <c r="L166" s="248"/>
      <c r="M166" s="248"/>
      <c r="N166" s="249"/>
      <c r="O166" s="483">
        <v>1.8</v>
      </c>
      <c r="P166" s="227"/>
      <c r="Q166" s="228"/>
      <c r="R166" s="198"/>
    </row>
    <row r="167" spans="1:19" s="109" customFormat="1" ht="19.5" thickBot="1" x14ac:dyDescent="0.35">
      <c r="A167" s="190"/>
      <c r="B167" s="233"/>
      <c r="C167" s="469"/>
      <c r="D167" s="482"/>
      <c r="E167" s="250"/>
      <c r="F167" s="251"/>
      <c r="G167" s="251"/>
      <c r="H167" s="251"/>
      <c r="I167" s="251"/>
      <c r="J167" s="251">
        <v>15</v>
      </c>
      <c r="K167" s="251"/>
      <c r="L167" s="251"/>
      <c r="M167" s="251"/>
      <c r="N167" s="252"/>
      <c r="O167" s="484"/>
      <c r="P167" s="227"/>
      <c r="Q167" s="228"/>
      <c r="R167" s="198"/>
    </row>
    <row r="168" spans="1:19" s="109" customFormat="1" x14ac:dyDescent="0.3">
      <c r="A168" s="190"/>
      <c r="B168" s="191"/>
      <c r="C168" s="253"/>
      <c r="D168" s="253"/>
      <c r="E168" s="254"/>
      <c r="F168" s="254"/>
      <c r="G168" s="254"/>
      <c r="H168" s="254"/>
      <c r="I168" s="254"/>
      <c r="J168" s="254"/>
      <c r="K168" s="254"/>
      <c r="L168" s="254"/>
      <c r="M168" s="254"/>
      <c r="N168" s="255"/>
      <c r="O168" s="256"/>
      <c r="P168" s="227"/>
      <c r="Q168" s="228"/>
      <c r="R168" s="198"/>
    </row>
    <row r="169" spans="1:19" s="109" customFormat="1" x14ac:dyDescent="0.3">
      <c r="A169" s="190"/>
      <c r="B169" s="191"/>
      <c r="C169" s="253"/>
      <c r="D169" s="253"/>
      <c r="E169" s="254"/>
      <c r="F169" s="254"/>
      <c r="G169" s="254"/>
      <c r="H169" s="254"/>
      <c r="I169" s="254"/>
      <c r="J169" s="254"/>
      <c r="K169" s="254"/>
      <c r="L169" s="254"/>
      <c r="M169" s="254"/>
      <c r="N169" s="255"/>
      <c r="O169" s="256"/>
      <c r="P169" s="227"/>
      <c r="Q169" s="228"/>
      <c r="R169" s="198"/>
    </row>
    <row r="170" spans="1:19" s="109" customFormat="1" x14ac:dyDescent="0.3">
      <c r="A170" s="190"/>
      <c r="B170" s="257"/>
      <c r="C170" s="258"/>
      <c r="D170" s="259" t="s">
        <v>159</v>
      </c>
      <c r="E170" s="260"/>
      <c r="F170" s="260"/>
      <c r="G170" s="261"/>
      <c r="H170" s="261"/>
      <c r="I170" s="261"/>
      <c r="J170" s="261"/>
      <c r="K170" s="261"/>
      <c r="L170" s="261"/>
      <c r="M170" s="261"/>
      <c r="N170" s="255"/>
      <c r="O170" s="262"/>
      <c r="P170" s="227"/>
      <c r="Q170" s="263"/>
      <c r="R170" s="264"/>
      <c r="S170" s="265"/>
    </row>
    <row r="171" spans="1:19" s="272" customFormat="1" ht="15.75" x14ac:dyDescent="0.25">
      <c r="A171" s="17"/>
      <c r="B171" s="266"/>
      <c r="C171" s="267" t="s">
        <v>160</v>
      </c>
      <c r="D171" s="268"/>
      <c r="E171" s="266"/>
      <c r="F171" s="266"/>
      <c r="G171" s="266"/>
      <c r="H171" s="269"/>
      <c r="I171" s="269"/>
      <c r="J171" s="269"/>
      <c r="K171" s="269"/>
      <c r="L171" s="269"/>
      <c r="M171" s="269"/>
      <c r="N171" s="269"/>
      <c r="O171" s="269"/>
      <c r="P171" s="218"/>
      <c r="Q171" s="270"/>
      <c r="R171" s="271"/>
    </row>
    <row r="172" spans="1:19" s="272" customFormat="1" ht="15.75" x14ac:dyDescent="0.25">
      <c r="A172" s="17"/>
      <c r="B172" s="266"/>
      <c r="C172" s="267" t="s">
        <v>161</v>
      </c>
      <c r="D172" s="268"/>
      <c r="E172" s="266"/>
      <c r="F172" s="266"/>
      <c r="G172" s="266"/>
      <c r="H172" s="269"/>
      <c r="I172" s="269"/>
      <c r="J172" s="269"/>
      <c r="K172" s="269"/>
      <c r="L172" s="269"/>
      <c r="M172" s="269"/>
      <c r="N172" s="269"/>
      <c r="O172" s="269"/>
      <c r="P172" s="218"/>
      <c r="Q172" s="270"/>
      <c r="R172" s="271"/>
    </row>
    <row r="173" spans="1:19" s="272" customFormat="1" ht="15.75" x14ac:dyDescent="0.25">
      <c r="A173" s="17"/>
      <c r="B173" s="266"/>
      <c r="C173" s="267" t="s">
        <v>162</v>
      </c>
      <c r="D173" s="268"/>
      <c r="E173" s="266"/>
      <c r="F173" s="266" t="s">
        <v>163</v>
      </c>
      <c r="G173" s="266"/>
      <c r="H173" s="269"/>
      <c r="I173" s="269"/>
      <c r="J173" s="269"/>
      <c r="K173" s="269"/>
      <c r="L173" s="269"/>
      <c r="M173" s="269"/>
      <c r="N173" s="269"/>
      <c r="O173" s="269"/>
      <c r="P173" s="218"/>
      <c r="Q173" s="270"/>
      <c r="R173" s="271"/>
    </row>
    <row r="174" spans="1:19" s="272" customFormat="1" ht="15.75" x14ac:dyDescent="0.25">
      <c r="A174" s="17"/>
      <c r="B174" s="266"/>
      <c r="C174" s="267"/>
      <c r="D174" s="268"/>
      <c r="E174" s="266"/>
      <c r="F174" s="273" t="s">
        <v>164</v>
      </c>
      <c r="G174" s="266"/>
      <c r="H174" s="269"/>
      <c r="I174" s="269"/>
      <c r="J174" s="269"/>
      <c r="K174" s="269"/>
      <c r="L174" s="269"/>
      <c r="M174" s="269"/>
      <c r="N174" s="269"/>
      <c r="O174" s="269"/>
      <c r="P174" s="218"/>
      <c r="Q174" s="270"/>
      <c r="R174" s="271"/>
    </row>
    <row r="175" spans="1:19" s="272" customFormat="1" ht="15.75" x14ac:dyDescent="0.25">
      <c r="A175" s="17"/>
      <c r="B175" s="266"/>
      <c r="C175" s="274"/>
      <c r="D175" s="268"/>
      <c r="E175" s="266"/>
      <c r="F175" s="266" t="s">
        <v>165</v>
      </c>
      <c r="G175" s="266"/>
      <c r="H175" s="269"/>
      <c r="I175" s="269"/>
      <c r="J175" s="269"/>
      <c r="K175" s="269"/>
      <c r="L175" s="269"/>
      <c r="M175" s="269"/>
      <c r="N175" s="269"/>
      <c r="O175" s="269"/>
      <c r="P175" s="218"/>
      <c r="Q175" s="270"/>
      <c r="R175" s="271"/>
    </row>
    <row r="176" spans="1:19" s="272" customFormat="1" ht="15.75" x14ac:dyDescent="0.25">
      <c r="A176" s="17"/>
      <c r="B176" s="266"/>
      <c r="C176" s="274"/>
      <c r="D176" s="268"/>
      <c r="E176" s="266"/>
      <c r="F176" s="266" t="s">
        <v>166</v>
      </c>
      <c r="G176" s="266"/>
      <c r="H176" s="269"/>
      <c r="I176" s="269"/>
      <c r="J176" s="269"/>
      <c r="K176" s="269"/>
      <c r="L176" s="269"/>
      <c r="M176" s="269"/>
      <c r="N176" s="269"/>
      <c r="O176" s="275"/>
      <c r="P176" s="218"/>
      <c r="Q176" s="270"/>
      <c r="R176" s="271"/>
    </row>
    <row r="177" spans="1:18" s="272" customFormat="1" ht="15.75" x14ac:dyDescent="0.25">
      <c r="A177" s="17"/>
      <c r="B177" s="266"/>
      <c r="C177" s="274"/>
      <c r="D177" s="268"/>
      <c r="E177" s="266"/>
      <c r="F177" s="266" t="s">
        <v>167</v>
      </c>
      <c r="G177" s="266"/>
      <c r="H177" s="269"/>
      <c r="I177" s="269"/>
      <c r="J177" s="269"/>
      <c r="K177" s="269"/>
      <c r="L177" s="269"/>
      <c r="M177" s="269"/>
      <c r="N177" s="269"/>
      <c r="O177" s="275"/>
      <c r="P177" s="218"/>
      <c r="Q177" s="270"/>
      <c r="R177" s="271"/>
    </row>
    <row r="178" spans="1:18" s="272" customFormat="1" ht="20.25" customHeight="1" x14ac:dyDescent="0.25">
      <c r="A178" s="17"/>
      <c r="B178" s="266"/>
      <c r="C178" s="274" t="s">
        <v>168</v>
      </c>
      <c r="D178" s="268"/>
      <c r="E178" s="266"/>
      <c r="F178" s="266"/>
      <c r="G178" s="266"/>
      <c r="H178" s="269"/>
      <c r="I178" s="269"/>
      <c r="J178" s="269"/>
      <c r="K178" s="269"/>
      <c r="L178" s="269"/>
      <c r="M178" s="269"/>
      <c r="N178" s="269"/>
      <c r="O178" s="269"/>
      <c r="P178" s="218"/>
      <c r="Q178" s="270"/>
      <c r="R178" s="271"/>
    </row>
    <row r="179" spans="1:18" ht="10.5" customHeight="1" thickBot="1" x14ac:dyDescent="0.3">
      <c r="B179" s="276"/>
      <c r="C179" s="277"/>
      <c r="D179" s="278"/>
      <c r="E179" s="276"/>
      <c r="F179" s="276"/>
      <c r="G179" s="276"/>
      <c r="H179" s="246"/>
      <c r="I179" s="246"/>
      <c r="J179" s="246"/>
      <c r="K179" s="246"/>
      <c r="L179" s="246"/>
      <c r="M179" s="246"/>
      <c r="N179" s="246"/>
      <c r="O179" s="246"/>
      <c r="P179" s="279"/>
      <c r="Q179" s="280"/>
    </row>
    <row r="180" spans="1:18" ht="18.75" customHeight="1" x14ac:dyDescent="0.3">
      <c r="B180" s="485" t="s">
        <v>169</v>
      </c>
      <c r="C180" s="281"/>
      <c r="D180" s="282"/>
      <c r="E180" s="283"/>
      <c r="F180" s="284"/>
      <c r="G180" s="283" t="s">
        <v>170</v>
      </c>
      <c r="H180" s="283"/>
      <c r="I180" s="285"/>
      <c r="J180" s="285"/>
      <c r="K180" s="286"/>
      <c r="L180" s="195"/>
    </row>
    <row r="181" spans="1:18" ht="21.75" customHeight="1" x14ac:dyDescent="0.3">
      <c r="B181" s="486"/>
      <c r="C181" s="287" t="s">
        <v>171</v>
      </c>
      <c r="D181" s="288"/>
      <c r="E181" s="183"/>
      <c r="F181" s="289"/>
      <c r="G181" s="488">
        <f>(11+(F181-1)*0.8)*1.24</f>
        <v>12.648</v>
      </c>
      <c r="H181" s="489"/>
      <c r="I181" s="478">
        <f>IF(F181=0, 0,G181)</f>
        <v>0</v>
      </c>
      <c r="J181" s="478"/>
      <c r="K181" s="290"/>
      <c r="L181" s="195"/>
      <c r="Q181" s="291"/>
    </row>
    <row r="182" spans="1:18" ht="28.5" customHeight="1" x14ac:dyDescent="0.3">
      <c r="B182" s="486"/>
      <c r="C182" s="287" t="s">
        <v>172</v>
      </c>
      <c r="D182" s="288"/>
      <c r="E182" s="183"/>
      <c r="F182" s="289"/>
      <c r="G182" s="488">
        <f>F182*0.8*1.24</f>
        <v>0</v>
      </c>
      <c r="H182" s="489"/>
      <c r="I182" s="478">
        <f>IF(F182=0, 0,G182)</f>
        <v>0</v>
      </c>
      <c r="J182" s="478"/>
      <c r="K182" s="290"/>
      <c r="L182" s="195"/>
    </row>
    <row r="183" spans="1:18" ht="24" customHeight="1" x14ac:dyDescent="0.3">
      <c r="B183" s="486"/>
      <c r="C183" s="287" t="s">
        <v>173</v>
      </c>
      <c r="D183" s="288"/>
      <c r="E183" s="183"/>
      <c r="F183" s="289"/>
      <c r="G183" s="488">
        <f>(5+F183*0.01)*1.24</f>
        <v>6.2</v>
      </c>
      <c r="H183" s="489"/>
      <c r="I183" s="478">
        <f>IF(F183=0, 0,G183)</f>
        <v>0</v>
      </c>
      <c r="J183" s="478"/>
      <c r="K183" s="290"/>
      <c r="L183" s="195"/>
    </row>
    <row r="184" spans="1:18" ht="19.5" thickBot="1" x14ac:dyDescent="0.35">
      <c r="B184" s="487"/>
      <c r="C184" s="292"/>
      <c r="D184" s="293"/>
      <c r="E184" s="294"/>
      <c r="F184" s="294"/>
      <c r="G184" s="479" t="s">
        <v>174</v>
      </c>
      <c r="H184" s="479"/>
      <c r="I184" s="480">
        <f>SUM(I181:J183)</f>
        <v>0</v>
      </c>
      <c r="J184" s="480"/>
      <c r="K184" s="295"/>
      <c r="L184" s="195"/>
    </row>
  </sheetData>
  <mergeCells count="463">
    <mergeCell ref="I183:J183"/>
    <mergeCell ref="G184:H184"/>
    <mergeCell ref="I184:J184"/>
    <mergeCell ref="C164:D165"/>
    <mergeCell ref="O164:O165"/>
    <mergeCell ref="C166:D167"/>
    <mergeCell ref="O166:O167"/>
    <mergeCell ref="B180:B184"/>
    <mergeCell ref="G181:H181"/>
    <mergeCell ref="I181:J181"/>
    <mergeCell ref="G182:H182"/>
    <mergeCell ref="I182:J182"/>
    <mergeCell ref="G183:H183"/>
    <mergeCell ref="B153:Q153"/>
    <mergeCell ref="C158:D159"/>
    <mergeCell ref="O158:O159"/>
    <mergeCell ref="C160:D161"/>
    <mergeCell ref="O160:O161"/>
    <mergeCell ref="C162:D163"/>
    <mergeCell ref="O162:O163"/>
    <mergeCell ref="Q146:Q149"/>
    <mergeCell ref="R146:R149"/>
    <mergeCell ref="T146:U146"/>
    <mergeCell ref="A150:A151"/>
    <mergeCell ref="B150:B151"/>
    <mergeCell ref="C150:C151"/>
    <mergeCell ref="E150:N150"/>
    <mergeCell ref="Q150:Q151"/>
    <mergeCell ref="R150:R151"/>
    <mergeCell ref="A146:A149"/>
    <mergeCell ref="B146:B149"/>
    <mergeCell ref="C146:C149"/>
    <mergeCell ref="D146:D148"/>
    <mergeCell ref="E146:N148"/>
    <mergeCell ref="P146:P149"/>
    <mergeCell ref="A142:A145"/>
    <mergeCell ref="B142:B145"/>
    <mergeCell ref="C142:C145"/>
    <mergeCell ref="D142:D144"/>
    <mergeCell ref="E142:H144"/>
    <mergeCell ref="I142:N144"/>
    <mergeCell ref="P142:P145"/>
    <mergeCell ref="Q142:Q145"/>
    <mergeCell ref="R142:R145"/>
    <mergeCell ref="A136:A139"/>
    <mergeCell ref="B136:B139"/>
    <mergeCell ref="C136:C139"/>
    <mergeCell ref="D136:D138"/>
    <mergeCell ref="E136:N138"/>
    <mergeCell ref="Q136:Q139"/>
    <mergeCell ref="R136:R139"/>
    <mergeCell ref="P138:P139"/>
    <mergeCell ref="R140:R141"/>
    <mergeCell ref="B140:B141"/>
    <mergeCell ref="C140:C141"/>
    <mergeCell ref="D140:D141"/>
    <mergeCell ref="E140:N141"/>
    <mergeCell ref="P140:P141"/>
    <mergeCell ref="Q140:Q141"/>
    <mergeCell ref="N128:N130"/>
    <mergeCell ref="Q128:Q131"/>
    <mergeCell ref="R128:R131"/>
    <mergeCell ref="P130:P131"/>
    <mergeCell ref="A132:A135"/>
    <mergeCell ref="B132:B135"/>
    <mergeCell ref="C132:C135"/>
    <mergeCell ref="D132:D134"/>
    <mergeCell ref="E132:N134"/>
    <mergeCell ref="Q132:Q135"/>
    <mergeCell ref="G128:G130"/>
    <mergeCell ref="H128:H130"/>
    <mergeCell ref="I128:I130"/>
    <mergeCell ref="J128:J130"/>
    <mergeCell ref="K128:K130"/>
    <mergeCell ref="M128:M130"/>
    <mergeCell ref="R132:R135"/>
    <mergeCell ref="P134:P135"/>
    <mergeCell ref="A128:A131"/>
    <mergeCell ref="B128:B131"/>
    <mergeCell ref="C128:C131"/>
    <mergeCell ref="D128:D130"/>
    <mergeCell ref="E128:E130"/>
    <mergeCell ref="F128:F130"/>
    <mergeCell ref="G124:G126"/>
    <mergeCell ref="H124:H126"/>
    <mergeCell ref="I124:I126"/>
    <mergeCell ref="A124:A127"/>
    <mergeCell ref="B124:B127"/>
    <mergeCell ref="C124:C127"/>
    <mergeCell ref="D124:D126"/>
    <mergeCell ref="E124:E126"/>
    <mergeCell ref="F124:F126"/>
    <mergeCell ref="A122:A123"/>
    <mergeCell ref="B122:B123"/>
    <mergeCell ref="C122:C123"/>
    <mergeCell ref="E122:N122"/>
    <mergeCell ref="P122:P123"/>
    <mergeCell ref="Q122:Q123"/>
    <mergeCell ref="R122:R123"/>
    <mergeCell ref="N124:N126"/>
    <mergeCell ref="Q124:Q127"/>
    <mergeCell ref="R124:R127"/>
    <mergeCell ref="P126:P127"/>
    <mergeCell ref="J124:J126"/>
    <mergeCell ref="K124:K126"/>
    <mergeCell ref="M124:M126"/>
    <mergeCell ref="A118:A119"/>
    <mergeCell ref="B118:B119"/>
    <mergeCell ref="C118:C119"/>
    <mergeCell ref="P118:P119"/>
    <mergeCell ref="R118:R119"/>
    <mergeCell ref="A120:A121"/>
    <mergeCell ref="B120:B121"/>
    <mergeCell ref="C120:C121"/>
    <mergeCell ref="E120:N120"/>
    <mergeCell ref="P120:P121"/>
    <mergeCell ref="Q120:Q121"/>
    <mergeCell ref="R120:R121"/>
    <mergeCell ref="E121:N121"/>
    <mergeCell ref="P113:P114"/>
    <mergeCell ref="A115:A117"/>
    <mergeCell ref="B115:B117"/>
    <mergeCell ref="C115:C117"/>
    <mergeCell ref="D115:D116"/>
    <mergeCell ref="O115:O116"/>
    <mergeCell ref="P115:P117"/>
    <mergeCell ref="R115:R117"/>
    <mergeCell ref="H111:H113"/>
    <mergeCell ref="I111:I113"/>
    <mergeCell ref="J111:J113"/>
    <mergeCell ref="K111:K113"/>
    <mergeCell ref="M111:M113"/>
    <mergeCell ref="N111:N113"/>
    <mergeCell ref="N107:N109"/>
    <mergeCell ref="R107:R110"/>
    <mergeCell ref="P109:P110"/>
    <mergeCell ref="A111:A114"/>
    <mergeCell ref="B111:B114"/>
    <mergeCell ref="C111:C114"/>
    <mergeCell ref="D111:D113"/>
    <mergeCell ref="E111:E113"/>
    <mergeCell ref="F111:F113"/>
    <mergeCell ref="G111:G113"/>
    <mergeCell ref="G107:G109"/>
    <mergeCell ref="H107:H109"/>
    <mergeCell ref="I107:I109"/>
    <mergeCell ref="J107:J109"/>
    <mergeCell ref="K107:K109"/>
    <mergeCell ref="M107:M109"/>
    <mergeCell ref="A107:A110"/>
    <mergeCell ref="B107:B110"/>
    <mergeCell ref="C107:C110"/>
    <mergeCell ref="D107:D109"/>
    <mergeCell ref="E107:E109"/>
    <mergeCell ref="F107:F109"/>
    <mergeCell ref="Q111:Q113"/>
    <mergeCell ref="R111:R114"/>
    <mergeCell ref="J97:J99"/>
    <mergeCell ref="K97:K99"/>
    <mergeCell ref="M97:M99"/>
    <mergeCell ref="N97:N99"/>
    <mergeCell ref="Q97:Q100"/>
    <mergeCell ref="R101:R104"/>
    <mergeCell ref="P103:P104"/>
    <mergeCell ref="A105:A106"/>
    <mergeCell ref="B105:B106"/>
    <mergeCell ref="C105:C106"/>
    <mergeCell ref="P105:P106"/>
    <mergeCell ref="R105:R106"/>
    <mergeCell ref="I101:I103"/>
    <mergeCell ref="J101:J103"/>
    <mergeCell ref="K101:K103"/>
    <mergeCell ref="M101:M103"/>
    <mergeCell ref="N101:N103"/>
    <mergeCell ref="Q101:Q104"/>
    <mergeCell ref="A101:A104"/>
    <mergeCell ref="B101:B104"/>
    <mergeCell ref="C101:C104"/>
    <mergeCell ref="D101:D103"/>
    <mergeCell ref="E101:E103"/>
    <mergeCell ref="F101:F103"/>
    <mergeCell ref="G101:G103"/>
    <mergeCell ref="H101:H103"/>
    <mergeCell ref="I97:I99"/>
    <mergeCell ref="R93:R96"/>
    <mergeCell ref="P95:P96"/>
    <mergeCell ref="A97:A100"/>
    <mergeCell ref="B97:B100"/>
    <mergeCell ref="C97:C100"/>
    <mergeCell ref="D97:D99"/>
    <mergeCell ref="E97:E99"/>
    <mergeCell ref="F97:F99"/>
    <mergeCell ref="G97:G99"/>
    <mergeCell ref="H97:H99"/>
    <mergeCell ref="H93:H95"/>
    <mergeCell ref="I93:I95"/>
    <mergeCell ref="J93:J95"/>
    <mergeCell ref="K93:K95"/>
    <mergeCell ref="M93:M95"/>
    <mergeCell ref="N93:N95"/>
    <mergeCell ref="A93:A96"/>
    <mergeCell ref="B93:B96"/>
    <mergeCell ref="C93:C96"/>
    <mergeCell ref="D93:D95"/>
    <mergeCell ref="E93:E95"/>
    <mergeCell ref="G93:G95"/>
    <mergeCell ref="R97:R100"/>
    <mergeCell ref="P99:P100"/>
    <mergeCell ref="J89:J91"/>
    <mergeCell ref="K89:K91"/>
    <mergeCell ref="M89:M91"/>
    <mergeCell ref="N89:N91"/>
    <mergeCell ref="R89:R92"/>
    <mergeCell ref="P91:P92"/>
    <mergeCell ref="R85:R88"/>
    <mergeCell ref="P87:P88"/>
    <mergeCell ref="A89:A92"/>
    <mergeCell ref="B89:B92"/>
    <mergeCell ref="C89:C92"/>
    <mergeCell ref="D89:D91"/>
    <mergeCell ref="E89:E91"/>
    <mergeCell ref="G89:G91"/>
    <mergeCell ref="H89:H91"/>
    <mergeCell ref="I89:I91"/>
    <mergeCell ref="H85:H87"/>
    <mergeCell ref="I85:I87"/>
    <mergeCell ref="J85:J87"/>
    <mergeCell ref="K85:K87"/>
    <mergeCell ref="M85:M87"/>
    <mergeCell ref="N85:N87"/>
    <mergeCell ref="A85:A88"/>
    <mergeCell ref="B85:B88"/>
    <mergeCell ref="C85:C88"/>
    <mergeCell ref="D85:D87"/>
    <mergeCell ref="E85:E87"/>
    <mergeCell ref="G85:G87"/>
    <mergeCell ref="I81:I83"/>
    <mergeCell ref="J81:J83"/>
    <mergeCell ref="K81:K83"/>
    <mergeCell ref="M81:M83"/>
    <mergeCell ref="N81:N83"/>
    <mergeCell ref="R81:R84"/>
    <mergeCell ref="P83:P84"/>
    <mergeCell ref="R79:R80"/>
    <mergeCell ref="E80:N80"/>
    <mergeCell ref="A81:A84"/>
    <mergeCell ref="B81:B84"/>
    <mergeCell ref="C81:C84"/>
    <mergeCell ref="D81:D83"/>
    <mergeCell ref="E81:E83"/>
    <mergeCell ref="F81:F83"/>
    <mergeCell ref="G81:G83"/>
    <mergeCell ref="H81:H83"/>
    <mergeCell ref="N75:N77"/>
    <mergeCell ref="R75:R78"/>
    <mergeCell ref="Q76:Q77"/>
    <mergeCell ref="P77:P78"/>
    <mergeCell ref="A79:A80"/>
    <mergeCell ref="B79:B80"/>
    <mergeCell ref="C79:C80"/>
    <mergeCell ref="E79:N79"/>
    <mergeCell ref="P79:P80"/>
    <mergeCell ref="Q79:Q80"/>
    <mergeCell ref="G75:G77"/>
    <mergeCell ref="H75:H77"/>
    <mergeCell ref="I75:I77"/>
    <mergeCell ref="J75:J77"/>
    <mergeCell ref="K75:K77"/>
    <mergeCell ref="M75:M77"/>
    <mergeCell ref="A75:A78"/>
    <mergeCell ref="B75:B78"/>
    <mergeCell ref="C75:C78"/>
    <mergeCell ref="D75:D77"/>
    <mergeCell ref="E75:E77"/>
    <mergeCell ref="F75:F77"/>
    <mergeCell ref="B72:R72"/>
    <mergeCell ref="B73:B74"/>
    <mergeCell ref="C73:C74"/>
    <mergeCell ref="D73:D74"/>
    <mergeCell ref="E73:N73"/>
    <mergeCell ref="P73:P74"/>
    <mergeCell ref="Q73:Q74"/>
    <mergeCell ref="R73:R74"/>
    <mergeCell ref="A69:A70"/>
    <mergeCell ref="B69:B70"/>
    <mergeCell ref="C69:C70"/>
    <mergeCell ref="P69:P70"/>
    <mergeCell ref="Q69:Q70"/>
    <mergeCell ref="R69:R70"/>
    <mergeCell ref="A65:A66"/>
    <mergeCell ref="B65:B66"/>
    <mergeCell ref="C65:C66"/>
    <mergeCell ref="Q65:Q66"/>
    <mergeCell ref="R65:R66"/>
    <mergeCell ref="A67:A68"/>
    <mergeCell ref="B67:B68"/>
    <mergeCell ref="C67:C68"/>
    <mergeCell ref="Q67:Q68"/>
    <mergeCell ref="R67:R68"/>
    <mergeCell ref="B62:R62"/>
    <mergeCell ref="B63:B64"/>
    <mergeCell ref="C63:C64"/>
    <mergeCell ref="D63:D64"/>
    <mergeCell ref="E63:N63"/>
    <mergeCell ref="P63:P64"/>
    <mergeCell ref="Q63:Q64"/>
    <mergeCell ref="R63:R64"/>
    <mergeCell ref="A57:A58"/>
    <mergeCell ref="Q57:Q58"/>
    <mergeCell ref="R57:R58"/>
    <mergeCell ref="A59:A60"/>
    <mergeCell ref="Q59:Q60"/>
    <mergeCell ref="R59:R60"/>
    <mergeCell ref="P53:P54"/>
    <mergeCell ref="A55:A56"/>
    <mergeCell ref="Q55:Q56"/>
    <mergeCell ref="R55:R56"/>
    <mergeCell ref="H51:H53"/>
    <mergeCell ref="I51:I53"/>
    <mergeCell ref="J51:J53"/>
    <mergeCell ref="K51:K53"/>
    <mergeCell ref="M51:M53"/>
    <mergeCell ref="N51:N53"/>
    <mergeCell ref="N47:N49"/>
    <mergeCell ref="R47:R50"/>
    <mergeCell ref="P49:P50"/>
    <mergeCell ref="A51:A54"/>
    <mergeCell ref="B51:B54"/>
    <mergeCell ref="C51:C54"/>
    <mergeCell ref="D51:D53"/>
    <mergeCell ref="E51:E53"/>
    <mergeCell ref="F51:F53"/>
    <mergeCell ref="G51:G53"/>
    <mergeCell ref="G47:G49"/>
    <mergeCell ref="H47:H49"/>
    <mergeCell ref="I47:I49"/>
    <mergeCell ref="J47:J49"/>
    <mergeCell ref="K47:K49"/>
    <mergeCell ref="M47:M49"/>
    <mergeCell ref="A47:A50"/>
    <mergeCell ref="B47:B50"/>
    <mergeCell ref="C47:C50"/>
    <mergeCell ref="D47:D49"/>
    <mergeCell ref="E47:E49"/>
    <mergeCell ref="F47:F49"/>
    <mergeCell ref="Q51:Q53"/>
    <mergeCell ref="R51:R54"/>
    <mergeCell ref="A43:A44"/>
    <mergeCell ref="B43:B44"/>
    <mergeCell ref="C43:C44"/>
    <mergeCell ref="P43:P44"/>
    <mergeCell ref="R43:R44"/>
    <mergeCell ref="A45:A46"/>
    <mergeCell ref="B45:B46"/>
    <mergeCell ref="C45:C46"/>
    <mergeCell ref="P45:P46"/>
    <mergeCell ref="R45:R46"/>
    <mergeCell ref="A41:A42"/>
    <mergeCell ref="B41:B42"/>
    <mergeCell ref="C41:C42"/>
    <mergeCell ref="P41:P42"/>
    <mergeCell ref="Q41:Q42"/>
    <mergeCell ref="R41:R42"/>
    <mergeCell ref="A39:A40"/>
    <mergeCell ref="B39:B40"/>
    <mergeCell ref="C39:C40"/>
    <mergeCell ref="P39:P40"/>
    <mergeCell ref="Q39:Q40"/>
    <mergeCell ref="R39:R40"/>
    <mergeCell ref="A37:A38"/>
    <mergeCell ref="B37:B38"/>
    <mergeCell ref="C37:C38"/>
    <mergeCell ref="P37:P38"/>
    <mergeCell ref="Q37:Q38"/>
    <mergeCell ref="R37:R38"/>
    <mergeCell ref="A35:A36"/>
    <mergeCell ref="B35:B36"/>
    <mergeCell ref="C35:C36"/>
    <mergeCell ref="P35:P36"/>
    <mergeCell ref="Q35:Q36"/>
    <mergeCell ref="R35:R36"/>
    <mergeCell ref="R31:R32"/>
    <mergeCell ref="A33:A34"/>
    <mergeCell ref="B33:B34"/>
    <mergeCell ref="C33:C34"/>
    <mergeCell ref="P33:P34"/>
    <mergeCell ref="Q33:Q34"/>
    <mergeCell ref="R33:R34"/>
    <mergeCell ref="A29:A30"/>
    <mergeCell ref="B29:B30"/>
    <mergeCell ref="C29:C30"/>
    <mergeCell ref="P29:P30"/>
    <mergeCell ref="R29:R30"/>
    <mergeCell ref="A31:A32"/>
    <mergeCell ref="B31:B32"/>
    <mergeCell ref="C31:C32"/>
    <mergeCell ref="P31:P32"/>
    <mergeCell ref="Q31:Q32"/>
    <mergeCell ref="A27:A28"/>
    <mergeCell ref="B27:B28"/>
    <mergeCell ref="C27:C28"/>
    <mergeCell ref="P27:P28"/>
    <mergeCell ref="Q27:Q28"/>
    <mergeCell ref="R27:R28"/>
    <mergeCell ref="A25:A26"/>
    <mergeCell ref="B25:B26"/>
    <mergeCell ref="C25:C26"/>
    <mergeCell ref="P25:P26"/>
    <mergeCell ref="Q25:Q26"/>
    <mergeCell ref="R25:R26"/>
    <mergeCell ref="A23:A24"/>
    <mergeCell ref="B23:B24"/>
    <mergeCell ref="C23:C24"/>
    <mergeCell ref="P23:P24"/>
    <mergeCell ref="Q23:Q24"/>
    <mergeCell ref="R23:R24"/>
    <mergeCell ref="A21:A22"/>
    <mergeCell ref="B21:B22"/>
    <mergeCell ref="C21:C22"/>
    <mergeCell ref="P21:P22"/>
    <mergeCell ref="Q21:Q22"/>
    <mergeCell ref="R21:R22"/>
    <mergeCell ref="A19:A20"/>
    <mergeCell ref="B19:B20"/>
    <mergeCell ref="C19:C20"/>
    <mergeCell ref="P19:P20"/>
    <mergeCell ref="Q19:Q20"/>
    <mergeCell ref="R19:R20"/>
    <mergeCell ref="A17:A18"/>
    <mergeCell ref="B17:B18"/>
    <mergeCell ref="C17:C18"/>
    <mergeCell ref="P17:P18"/>
    <mergeCell ref="Q17:Q18"/>
    <mergeCell ref="R17:R18"/>
    <mergeCell ref="R13:R14"/>
    <mergeCell ref="A15:A16"/>
    <mergeCell ref="B15:B16"/>
    <mergeCell ref="C15:C16"/>
    <mergeCell ref="P15:P16"/>
    <mergeCell ref="Q15:Q16"/>
    <mergeCell ref="R15:R16"/>
    <mergeCell ref="A11:A12"/>
    <mergeCell ref="B11:B12"/>
    <mergeCell ref="C11:C12"/>
    <mergeCell ref="P11:P12"/>
    <mergeCell ref="R11:R12"/>
    <mergeCell ref="A13:A14"/>
    <mergeCell ref="B13:B14"/>
    <mergeCell ref="C13:C14"/>
    <mergeCell ref="P13:P14"/>
    <mergeCell ref="Q13:Q14"/>
    <mergeCell ref="B4:R4"/>
    <mergeCell ref="G5:K5"/>
    <mergeCell ref="P5:Q5"/>
    <mergeCell ref="B6:R6"/>
    <mergeCell ref="B8:R8"/>
    <mergeCell ref="B9:B10"/>
    <mergeCell ref="C9:C10"/>
    <mergeCell ref="D9:D10"/>
    <mergeCell ref="E9:N9"/>
    <mergeCell ref="P9:P10"/>
    <mergeCell ref="Q9:Q10"/>
    <mergeCell ref="R9:R10"/>
  </mergeCells>
  <hyperlinks>
    <hyperlink ref="G1" r:id="rId1" display="mailto:office@enorom.ro"/>
  </hyperlinks>
  <pageMargins left="0.11811023622047245" right="0.15748031496062992" top="0.31496062992125984" bottom="0.15748031496062992" header="0.31496062992125984" footer="0.15748031496062992"/>
  <pageSetup paperSize="8" orientation="landscape" horizontalDpi="72" verticalDpi="72"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1</vt:i4>
      </vt:variant>
    </vt:vector>
  </HeadingPairs>
  <TitlesOfParts>
    <vt:vector size="1" baseType="lpstr">
      <vt:lpstr>Stoc intern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2015-11-18T10:26:51Z</dcterms:created>
  <dcterms:modified xsi:type="dcterms:W3CDTF">2015-12-14T13:25:32Z</dcterms:modified>
</cp:coreProperties>
</file>